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ocuments\Web Zemunik\Dokumenti\"/>
    </mc:Choice>
  </mc:AlternateContent>
  <bookViews>
    <workbookView xWindow="0" yWindow="0" windowWidth="24000" windowHeight="9630" tabRatio="604"/>
  </bookViews>
  <sheets>
    <sheet name="FP PiP 1" sheetId="5" r:id="rId1"/>
    <sheet name="FP PiP 2" sheetId="4" r:id="rId2"/>
    <sheet name="FP Ril" sheetId="6" r:id="rId3"/>
  </sheets>
  <definedNames>
    <definedName name="_xlnm.Print_Titles" localSheetId="2">'FP Ril'!$4:$5</definedName>
    <definedName name="_xlnm.Print_Area" localSheetId="0">'FP PiP 1'!$A$1:$I$29</definedName>
  </definedNames>
  <calcPr calcId="162913" fullCalcOnLoad="1"/>
</workbook>
</file>

<file path=xl/calcChain.xml><?xml version="1.0" encoding="utf-8"?>
<calcChain xmlns="http://schemas.openxmlformats.org/spreadsheetml/2006/main">
  <c r="L66" i="6" l="1"/>
  <c r="K73" i="6"/>
  <c r="L73" i="6" s="1"/>
  <c r="K74" i="6"/>
  <c r="L74" i="6" s="1"/>
  <c r="K75" i="6"/>
  <c r="L75" i="6" s="1"/>
  <c r="K76" i="6"/>
  <c r="L76" i="6" s="1"/>
  <c r="K77" i="6"/>
  <c r="L77" i="6" s="1"/>
  <c r="K63" i="6"/>
  <c r="L63" i="6" s="1"/>
  <c r="K65" i="6"/>
  <c r="L65" i="6" s="1"/>
  <c r="K66" i="6"/>
  <c r="K26" i="6"/>
  <c r="L26" i="6" s="1"/>
  <c r="K31" i="6"/>
  <c r="L31" i="6" s="1"/>
  <c r="K32" i="6"/>
  <c r="L32" i="6" s="1"/>
  <c r="G67" i="6"/>
  <c r="D67" i="6"/>
  <c r="C69" i="6"/>
  <c r="K69" i="6" s="1"/>
  <c r="L69" i="6" s="1"/>
  <c r="C70" i="6"/>
  <c r="K70" i="6" s="1"/>
  <c r="L70" i="6" s="1"/>
  <c r="C71" i="6"/>
  <c r="K71" i="6" s="1"/>
  <c r="L71" i="6" s="1"/>
  <c r="C72" i="6"/>
  <c r="K72" i="6" s="1"/>
  <c r="L72" i="6" s="1"/>
  <c r="C68" i="6"/>
  <c r="K68" i="6" s="1"/>
  <c r="L68" i="6" s="1"/>
  <c r="C64" i="6"/>
  <c r="K64" i="6" s="1"/>
  <c r="L64" i="6" s="1"/>
  <c r="C34" i="6"/>
  <c r="K34" i="6" s="1"/>
  <c r="L34" i="6" s="1"/>
  <c r="C35" i="6"/>
  <c r="K35" i="6" s="1"/>
  <c r="L35" i="6" s="1"/>
  <c r="C36" i="6"/>
  <c r="K36" i="6" s="1"/>
  <c r="L36" i="6" s="1"/>
  <c r="C37" i="6"/>
  <c r="K37" i="6" s="1"/>
  <c r="L37" i="6" s="1"/>
  <c r="C38" i="6"/>
  <c r="K38" i="6" s="1"/>
  <c r="L38" i="6" s="1"/>
  <c r="C39" i="6"/>
  <c r="K39" i="6" s="1"/>
  <c r="L39" i="6" s="1"/>
  <c r="C40" i="6"/>
  <c r="K40" i="6" s="1"/>
  <c r="L40" i="6" s="1"/>
  <c r="C41" i="6"/>
  <c r="K41" i="6" s="1"/>
  <c r="L41" i="6" s="1"/>
  <c r="C42" i="6"/>
  <c r="K42" i="6" s="1"/>
  <c r="L42" i="6" s="1"/>
  <c r="C43" i="6"/>
  <c r="K43" i="6" s="1"/>
  <c r="L43" i="6" s="1"/>
  <c r="C44" i="6"/>
  <c r="K44" i="6" s="1"/>
  <c r="L44" i="6" s="1"/>
  <c r="C45" i="6"/>
  <c r="K45" i="6" s="1"/>
  <c r="L45" i="6" s="1"/>
  <c r="C46" i="6"/>
  <c r="K46" i="6" s="1"/>
  <c r="L46" i="6" s="1"/>
  <c r="C47" i="6"/>
  <c r="K47" i="6" s="1"/>
  <c r="L47" i="6" s="1"/>
  <c r="C48" i="6"/>
  <c r="K48" i="6" s="1"/>
  <c r="L48" i="6" s="1"/>
  <c r="C49" i="6"/>
  <c r="K49" i="6" s="1"/>
  <c r="L49" i="6" s="1"/>
  <c r="C50" i="6"/>
  <c r="K50" i="6" s="1"/>
  <c r="L50" i="6" s="1"/>
  <c r="C51" i="6"/>
  <c r="K51" i="6" s="1"/>
  <c r="L51" i="6" s="1"/>
  <c r="C52" i="6"/>
  <c r="K52" i="6" s="1"/>
  <c r="L52" i="6" s="1"/>
  <c r="C53" i="6"/>
  <c r="K53" i="6" s="1"/>
  <c r="L53" i="6" s="1"/>
  <c r="C54" i="6"/>
  <c r="K54" i="6" s="1"/>
  <c r="L54" i="6" s="1"/>
  <c r="C55" i="6"/>
  <c r="K55" i="6" s="1"/>
  <c r="L55" i="6" s="1"/>
  <c r="C56" i="6"/>
  <c r="K56" i="6" s="1"/>
  <c r="L56" i="6" s="1"/>
  <c r="C57" i="6"/>
  <c r="K57" i="6" s="1"/>
  <c r="L57" i="6" s="1"/>
  <c r="C58" i="6"/>
  <c r="K58" i="6" s="1"/>
  <c r="L58" i="6" s="1"/>
  <c r="C59" i="6"/>
  <c r="K59" i="6" s="1"/>
  <c r="L59" i="6" s="1"/>
  <c r="C60" i="6"/>
  <c r="K60" i="6" s="1"/>
  <c r="L60" i="6" s="1"/>
  <c r="C61" i="6"/>
  <c r="K61" i="6" s="1"/>
  <c r="L61" i="6" s="1"/>
  <c r="C28" i="6"/>
  <c r="K28" i="6" s="1"/>
  <c r="L28" i="6" s="1"/>
  <c r="C29" i="6"/>
  <c r="K29" i="6" s="1"/>
  <c r="L29" i="6" s="1"/>
  <c r="C30" i="6"/>
  <c r="K30" i="6" s="1"/>
  <c r="L30" i="6" s="1"/>
  <c r="C27" i="6"/>
  <c r="K27" i="6" s="1"/>
  <c r="L27" i="6" s="1"/>
  <c r="C29" i="4"/>
  <c r="D29" i="4"/>
  <c r="E29" i="4"/>
  <c r="F29" i="4"/>
  <c r="G29" i="4"/>
  <c r="H29" i="4"/>
  <c r="I29" i="4"/>
  <c r="I30" i="4" s="1"/>
  <c r="J29" i="4"/>
  <c r="K29" i="4"/>
  <c r="L29" i="4"/>
  <c r="M29" i="4"/>
  <c r="N29" i="4"/>
  <c r="O29" i="4"/>
  <c r="B29" i="4"/>
  <c r="B30" i="4" s="1"/>
  <c r="E24" i="5"/>
  <c r="C24" i="5"/>
  <c r="D24" i="5"/>
  <c r="F67" i="6"/>
  <c r="H67" i="6"/>
  <c r="I67" i="6"/>
  <c r="J67" i="6"/>
  <c r="E67" i="6"/>
  <c r="E78" i="6"/>
  <c r="C78" i="6" s="1"/>
  <c r="F78" i="6"/>
  <c r="H78" i="6"/>
  <c r="I78" i="6"/>
  <c r="J78" i="6"/>
  <c r="E62" i="6"/>
  <c r="C62" i="6" s="1"/>
  <c r="K62" i="6" s="1"/>
  <c r="L62" i="6" s="1"/>
  <c r="F62" i="6"/>
  <c r="G62" i="6"/>
  <c r="H62" i="6"/>
  <c r="I62" i="6"/>
  <c r="J62" i="6"/>
  <c r="D25" i="6"/>
  <c r="D79" i="6" s="1"/>
  <c r="E25" i="6"/>
  <c r="E79" i="6" s="1"/>
  <c r="F25" i="6"/>
  <c r="F79" i="6" s="1"/>
  <c r="G25" i="6"/>
  <c r="G79" i="6" s="1"/>
  <c r="H25" i="6"/>
  <c r="H79" i="6" s="1"/>
  <c r="I25" i="6"/>
  <c r="I79" i="6" s="1"/>
  <c r="J25" i="6"/>
  <c r="J79" i="6" s="1"/>
  <c r="E33" i="6"/>
  <c r="C33" i="6" s="1"/>
  <c r="K33" i="6" s="1"/>
  <c r="L33" i="6" s="1"/>
  <c r="H33" i="6"/>
  <c r="I33" i="6"/>
  <c r="J33" i="6"/>
  <c r="B24" i="5"/>
  <c r="B25" i="5" s="1"/>
  <c r="M25" i="6"/>
  <c r="N25" i="6"/>
  <c r="M34" i="6"/>
  <c r="N34" i="6"/>
  <c r="C67" i="6"/>
  <c r="K67" i="6" s="1"/>
  <c r="L67" i="6" l="1"/>
  <c r="D10" i="6"/>
  <c r="D17" i="6" s="1"/>
  <c r="C25" i="6"/>
  <c r="K25" i="6" l="1"/>
  <c r="C79" i="6"/>
  <c r="L25" i="6" l="1"/>
  <c r="K79" i="6"/>
  <c r="K78" i="6"/>
  <c r="E17" i="6" s="1"/>
  <c r="L79" i="6" l="1"/>
  <c r="L78" i="6"/>
  <c r="F17" i="6" s="1"/>
</calcChain>
</file>

<file path=xl/sharedStrings.xml><?xml version="1.0" encoding="utf-8"?>
<sst xmlns="http://schemas.openxmlformats.org/spreadsheetml/2006/main" count="146" uniqueCount="120">
  <si>
    <t xml:space="preserve">Donacije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</si>
  <si>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</si>
  <si>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</si>
  <si>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</si>
  <si>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</si>
  <si>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</si>
  <si>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</si>
  <si>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</si>
  <si>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Prihodi i primici</t>
  </si>
  <si>
    <t>Donacije</t>
  </si>
  <si>
    <t>Ukupno</t>
  </si>
  <si>
    <t>Brojčana oznaka i naziv glavnog programa</t>
  </si>
  <si>
    <t>Brojčana oznaka i naziv programa</t>
  </si>
  <si>
    <t>Brojčana oznaka i naziv aktivnosti/tekućeg ili kapitalnog projekta</t>
  </si>
  <si>
    <t>Naziv računa</t>
  </si>
  <si>
    <t xml:space="preserve"> Procjena 2005.</t>
  </si>
  <si>
    <t xml:space="preserve"> Procjena 2006.</t>
  </si>
  <si>
    <t>UKUPNO A/Tpr./Kpr.</t>
  </si>
  <si>
    <t>Sveukupno KP</t>
  </si>
  <si>
    <t>Obrazac JLP(R)S FP-PiP 1</t>
  </si>
  <si>
    <t>Obrazac JLP(R)S FP-PiP 2</t>
  </si>
  <si>
    <t>Obrazac JLP(R)S FP-RiI</t>
  </si>
  <si>
    <t>Prihodi od prodaje ili zamjene nefinancijjske imovine i naknade s naslova osiguranja</t>
  </si>
  <si>
    <t>Namjenski primici</t>
  </si>
  <si>
    <t>Vlastiti prihodi - Prihodi ostvareni obavljanjem osnovnih i ostalih poslova vlastite djelatnosti</t>
  </si>
  <si>
    <t>Oznaka rač.iz                                      računskog plana</t>
  </si>
  <si>
    <r>
      <t>prihoda i primitaka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</si>
  <si>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sz val="11"/>
        <rFont val="Arial"/>
        <family val="2"/>
      </rPr>
      <t xml:space="preserve">      </t>
    </r>
  </si>
  <si>
    <r>
      <t>prihoda i primitaka</t>
    </r>
    <r>
      <rPr>
        <b/>
        <vertAlign val="superscript"/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</t>
    </r>
  </si>
  <si>
    <t>Račun 
rashoda/
izdatka</t>
  </si>
  <si>
    <t>Prihodi od prodaje ili zamjene nefin. imovine i naknade s naslova osig.</t>
  </si>
  <si>
    <t>RASHODI ZA ZAPOSLENE</t>
  </si>
  <si>
    <t>PLAĆE (BRUTO)</t>
  </si>
  <si>
    <t>Plaće za redovan rad</t>
  </si>
  <si>
    <t>Ostali rashodi za zaposlene</t>
  </si>
  <si>
    <t>Doprin.za zdrav.osiguranje</t>
  </si>
  <si>
    <t>MATERIJALNI RASHODI</t>
  </si>
  <si>
    <t>Službena putovanja</t>
  </si>
  <si>
    <t>Naknade za prijevoz</t>
  </si>
  <si>
    <t>Struč.usavršav.zaposlen.</t>
  </si>
  <si>
    <t>Uredski mater.i ost.mat.rash.</t>
  </si>
  <si>
    <t>Energija</t>
  </si>
  <si>
    <t>Mat.i dij.za tek.i invest.održ.</t>
  </si>
  <si>
    <t>Sitni inventar i auto gume</t>
  </si>
  <si>
    <t>Služ.rad.i zašt.odj.i obuća</t>
  </si>
  <si>
    <t>Usluge telefona,pošte i prijev.</t>
  </si>
  <si>
    <t>Usl.tekuć.i invest.održavanja</t>
  </si>
  <si>
    <t>Komunalne usluge</t>
  </si>
  <si>
    <t>Zdravstvene usluge</t>
  </si>
  <si>
    <t>Intelektual.i osob.usluge</t>
  </si>
  <si>
    <t>Računalne usluge</t>
  </si>
  <si>
    <t>Nakn.trošk,osob.izv.rad.odn.</t>
  </si>
  <si>
    <t>Nakn.članov.povjerenst.</t>
  </si>
  <si>
    <t>Premije osiguranja</t>
  </si>
  <si>
    <t>Članarine</t>
  </si>
  <si>
    <t>Ostali nespom.rash.poslov.</t>
  </si>
  <si>
    <t>FINANCIJSKI RASHODI</t>
  </si>
  <si>
    <t>Zatezne kamate</t>
  </si>
  <si>
    <t>RASH.ZA NAB.DUGOT.IM.</t>
  </si>
  <si>
    <t>Uredska oprema i namještaj</t>
  </si>
  <si>
    <t>Financijski plan - Plan rashoda i izdataka</t>
  </si>
  <si>
    <t>Knjige u knjižnici</t>
  </si>
  <si>
    <t>Uređaji, strojevi i oprema za ostale namjene</t>
  </si>
  <si>
    <t>Oprema za održavanje i zaštitu</t>
  </si>
  <si>
    <t>ravnateljica</t>
  </si>
  <si>
    <t>PROCJENA
2021.</t>
  </si>
  <si>
    <t xml:space="preserve">Korisnik proračuna              OSNOVNA ŠKOLA ZEMUNIK </t>
  </si>
  <si>
    <t>(proračunski/izvanproračunski)       ZEMUNIK DONJI, I. ULICA 20.</t>
  </si>
  <si>
    <t>Božena Župan</t>
  </si>
  <si>
    <t>Ravnateljica:</t>
  </si>
  <si>
    <t>2020.</t>
  </si>
  <si>
    <t>2021.</t>
  </si>
  <si>
    <t xml:space="preserve">Zakupnine i najamnine </t>
  </si>
  <si>
    <t>Procjena 
2021.</t>
  </si>
  <si>
    <t>Pomoći MZOŠ plaće i naknade</t>
  </si>
  <si>
    <t>Opći prihodi i primici Županija-Mater.rashodi</t>
  </si>
  <si>
    <t>63-MINIST.ZNAN.,OBRAZ.I ŠPORTA</t>
  </si>
  <si>
    <t>Ravnateljica</t>
  </si>
  <si>
    <t>Plan 
2020.</t>
  </si>
  <si>
    <t>Procjena 
2022.</t>
  </si>
  <si>
    <t>PLAN 
2020.</t>
  </si>
  <si>
    <t>PROCJENA
2022.</t>
  </si>
  <si>
    <t>Ostale pristojbe i naknade</t>
  </si>
  <si>
    <t>Osnovni materijal i sirovine</t>
  </si>
  <si>
    <t>Namirnice</t>
  </si>
  <si>
    <t>Ostali nenavedeni rash.za zap.</t>
  </si>
  <si>
    <t>Dodat.ulag.na građev.objektu</t>
  </si>
  <si>
    <t>Licence</t>
  </si>
  <si>
    <t xml:space="preserve"> </t>
  </si>
  <si>
    <t>Naknada za prijevoz</t>
  </si>
  <si>
    <t>Ostale nesp.usluge</t>
  </si>
  <si>
    <t>Plaćee za redovan rad-inkluzija</t>
  </si>
  <si>
    <t>Plaće za redovan rad-EU</t>
  </si>
  <si>
    <t>Naknade za prijevoz-EU</t>
  </si>
  <si>
    <t>Pomoći EU-plaće pripravnika-inkluzija-šk.kuhinja</t>
  </si>
  <si>
    <t>Prihodi za posebne namjene -školska kuhinja, refundacije</t>
  </si>
  <si>
    <t>Ukupno prihodi i primici za 2020.</t>
  </si>
  <si>
    <t>FINANCIJSKI PLAN - Procjena prihoda i primitaka za 2020.</t>
  </si>
  <si>
    <t>FINANCIJSKI PLAN - Procjena prihoda i primitaka za 2021. i  2022.</t>
  </si>
  <si>
    <t>2022.</t>
  </si>
  <si>
    <t>Višak prihoda OŠ</t>
  </si>
  <si>
    <t>Pomoći MZO- knjige šk.knjižnice</t>
  </si>
  <si>
    <t>Zemunik, 16. listopada 2019.</t>
  </si>
  <si>
    <t>6332-MZO-knjige šk.knjižnice</t>
  </si>
  <si>
    <t>6526-UČENICI ZA MARENDE</t>
  </si>
  <si>
    <t>65-UČENICI ZA MARENDE</t>
  </si>
  <si>
    <t>67-ŽUPANIJA-MATER.RASH.</t>
  </si>
  <si>
    <t>92-VIŠAK PRIHODA OŠ</t>
  </si>
  <si>
    <t>9222-VIŠAK PRIHODA</t>
  </si>
  <si>
    <t>6711-ŽUPANIJA-MATER.RASHODI</t>
  </si>
  <si>
    <t>6381-HZZ-EU-PRIPRAVNIK</t>
  </si>
  <si>
    <t>6381-EU-PROJEKT INKLUZIJE</t>
  </si>
  <si>
    <t>6381-EU-PROJEKT PREHRANA</t>
  </si>
  <si>
    <t>6361-MZO-Plaće i naknade</t>
  </si>
  <si>
    <t>6361-MZO-Rashodi za zapolene,</t>
  </si>
  <si>
    <t>63-HZZ-EU SREDSTVA PRIPRAVNIK</t>
  </si>
  <si>
    <t>63-EU PROJEKT INKLUZIJA</t>
  </si>
  <si>
    <t>63-EU PROJEKT PREHRANA UČENIKA</t>
  </si>
  <si>
    <t>Ukupno prihodi i primici za 2021. i 2022.</t>
  </si>
  <si>
    <t>Božena Župan, dipl. bibl. i dipl. uč.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</si>
</sst>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20" x14ac:knownFonts="1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  <charset val="238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0"/>
      <name val="Arial"/>
      <family val="2"/>
      <charset val="238"/>
    </font>
    <font>
      <sz val="16"/>
      <name val="Arial"/>
      <family val="2"/>
    </font>
    <font>
      <sz val="16"/>
      <name val="Arial"/>
      <family val="2"/>
      <charset val="238"/>
    </font>
    <font>
      <b/>
      <sz val="14"/>
      <name val="Arial"/>
      <family val="2"/>
    </font>
    <font>
      <b/>
      <sz val="16"/>
      <name val="Arial"/>
      <family val="2"/>
      <charset val="238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22"/>
      </right>
      <top style="thin">
        <color indexed="64"/>
      </top>
      <bottom style="double">
        <color indexed="64"/>
      </bottom>
      <diagonal/>
    </border>
    <border>
      <left style="dotted">
        <color indexed="22"/>
      </left>
      <right style="dotted">
        <color indexed="22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22"/>
      </right>
      <top style="double">
        <color indexed="64"/>
      </top>
      <bottom/>
      <diagonal/>
    </border>
    <border>
      <left style="dotted">
        <color indexed="22"/>
      </left>
      <right style="dotted">
        <color indexed="22"/>
      </right>
      <top style="double">
        <color indexed="64"/>
      </top>
      <bottom/>
      <diagonal/>
    </border>
    <border>
      <left/>
      <right/>
      <top style="dotted">
        <color indexed="55"/>
      </top>
      <bottom style="thin">
        <color indexed="64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1" borderId="4" xfId="0" applyFont="1" applyFill="1" applyBorder="1" applyAlignment="1">
      <alignment horizontal="center"/>
    </xf>
    <xf numFmtId="0" fontId="5" fillId="1" borderId="5" xfId="0" applyFont="1" applyFill="1" applyBorder="1" applyAlignment="1">
      <alignment horizontal="right" vertical="center" wrapText="1"/>
    </xf>
    <xf numFmtId="0" fontId="5" fillId="1" borderId="6" xfId="0" applyFont="1" applyFill="1" applyBorder="1" applyAlignment="1">
      <alignment horizontal="left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0" borderId="15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0" fillId="0" borderId="16" xfId="0" applyBorder="1"/>
    <xf numFmtId="0" fontId="0" fillId="0" borderId="17" xfId="0" applyBorder="1"/>
    <xf numFmtId="0" fontId="4" fillId="0" borderId="0" xfId="0" applyFont="1" applyAlignment="1">
      <alignment horizontal="right"/>
    </xf>
    <xf numFmtId="0" fontId="3" fillId="1" borderId="4" xfId="0" applyFont="1" applyFill="1" applyBorder="1" applyAlignment="1">
      <alignment horizontal="center"/>
    </xf>
    <xf numFmtId="0" fontId="3" fillId="1" borderId="5" xfId="0" applyFont="1" applyFill="1" applyBorder="1" applyAlignment="1">
      <alignment horizontal="right" vertical="center" wrapText="1"/>
    </xf>
    <xf numFmtId="0" fontId="3" fillId="1" borderId="6" xfId="0" applyFont="1" applyFill="1" applyBorder="1" applyAlignment="1">
      <alignment horizontal="left" wrapText="1"/>
    </xf>
    <xf numFmtId="0" fontId="3" fillId="0" borderId="18" xfId="0" applyFont="1" applyBorder="1" applyAlignment="1">
      <alignment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1" xfId="0" applyFont="1" applyBorder="1"/>
    <xf numFmtId="0" fontId="4" fillId="0" borderId="3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3" fillId="0" borderId="19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/>
    <xf numFmtId="0" fontId="4" fillId="0" borderId="23" xfId="0" applyFont="1" applyBorder="1"/>
    <xf numFmtId="0" fontId="0" fillId="0" borderId="22" xfId="0" applyBorder="1"/>
    <xf numFmtId="0" fontId="0" fillId="0" borderId="23" xfId="0" applyBorder="1"/>
    <xf numFmtId="0" fontId="0" fillId="0" borderId="21" xfId="0" applyBorder="1"/>
    <xf numFmtId="0" fontId="4" fillId="0" borderId="0" xfId="0" quotePrefix="1" applyFont="1"/>
    <xf numFmtId="0" fontId="10" fillId="0" borderId="0" xfId="0" applyFont="1"/>
    <xf numFmtId="3" fontId="4" fillId="0" borderId="0" xfId="0" applyNumberFormat="1" applyFont="1"/>
    <xf numFmtId="3" fontId="11" fillId="0" borderId="0" xfId="0" quotePrefix="1" applyNumberFormat="1" applyFont="1" applyAlignment="1">
      <alignment horizontal="left"/>
    </xf>
    <xf numFmtId="0" fontId="11" fillId="0" borderId="24" xfId="0" quotePrefix="1" applyNumberFormat="1" applyFont="1" applyBorder="1" applyAlignment="1">
      <alignment horizontal="left" vertical="center"/>
    </xf>
    <xf numFmtId="0" fontId="12" fillId="0" borderId="0" xfId="0" applyFont="1" applyAlignment="1">
      <alignment horizontal="center" wrapText="1"/>
    </xf>
    <xf numFmtId="0" fontId="11" fillId="0" borderId="0" xfId="0" applyFont="1"/>
    <xf numFmtId="3" fontId="12" fillId="0" borderId="0" xfId="0" applyNumberFormat="1" applyFont="1"/>
    <xf numFmtId="3" fontId="11" fillId="0" borderId="25" xfId="0" quotePrefix="1" applyNumberFormat="1" applyFont="1" applyBorder="1" applyAlignment="1">
      <alignment horizontal="left"/>
    </xf>
    <xf numFmtId="3" fontId="12" fillId="0" borderId="26" xfId="0" applyNumberFormat="1" applyFont="1" applyBorder="1"/>
    <xf numFmtId="3" fontId="12" fillId="0" borderId="26" xfId="0" applyNumberFormat="1" applyFont="1" applyBorder="1" applyAlignment="1">
      <alignment wrapText="1"/>
    </xf>
    <xf numFmtId="3" fontId="12" fillId="0" borderId="0" xfId="0" applyNumberFormat="1" applyFont="1" applyAlignment="1">
      <alignment horizontal="left"/>
    </xf>
    <xf numFmtId="3" fontId="12" fillId="0" borderId="0" xfId="0" applyNumberFormat="1" applyFont="1" applyAlignment="1">
      <alignment wrapText="1"/>
    </xf>
    <xf numFmtId="3" fontId="13" fillId="0" borderId="27" xfId="0" applyNumberFormat="1" applyFont="1" applyBorder="1" applyAlignment="1">
      <alignment horizontal="left"/>
    </xf>
    <xf numFmtId="0" fontId="12" fillId="0" borderId="27" xfId="0" applyNumberFormat="1" applyFont="1" applyBorder="1"/>
    <xf numFmtId="3" fontId="12" fillId="0" borderId="28" xfId="0" applyNumberFormat="1" applyFont="1" applyBorder="1"/>
    <xf numFmtId="3" fontId="11" fillId="0" borderId="29" xfId="0" applyNumberFormat="1" applyFont="1" applyBorder="1" applyAlignment="1">
      <alignment horizontal="center" vertical="center" wrapText="1"/>
    </xf>
    <xf numFmtId="3" fontId="13" fillId="0" borderId="30" xfId="0" applyNumberFormat="1" applyFont="1" applyBorder="1" applyAlignment="1">
      <alignment horizontal="left"/>
    </xf>
    <xf numFmtId="3" fontId="11" fillId="0" borderId="30" xfId="0" applyNumberFormat="1" applyFont="1" applyBorder="1" applyAlignment="1">
      <alignment horizontal="center" vertical="center"/>
    </xf>
    <xf numFmtId="3" fontId="11" fillId="0" borderId="30" xfId="0" applyNumberFormat="1" applyFont="1" applyBorder="1" applyAlignment="1">
      <alignment horizontal="center" vertical="center" wrapText="1"/>
    </xf>
    <xf numFmtId="3" fontId="11" fillId="0" borderId="31" xfId="0" applyNumberFormat="1" applyFont="1" applyBorder="1" applyAlignment="1">
      <alignment horizontal="center" vertical="center" wrapText="1"/>
    </xf>
    <xf numFmtId="3" fontId="11" fillId="0" borderId="32" xfId="0" applyNumberFormat="1" applyFont="1" applyBorder="1" applyAlignment="1">
      <alignment horizontal="center" vertical="center" wrapText="1"/>
    </xf>
    <xf numFmtId="164" fontId="11" fillId="0" borderId="33" xfId="1" applyFont="1" applyBorder="1" applyAlignment="1">
      <alignment wrapText="1"/>
    </xf>
    <xf numFmtId="3" fontId="11" fillId="0" borderId="33" xfId="0" applyNumberFormat="1" applyFont="1" applyBorder="1"/>
    <xf numFmtId="164" fontId="12" fillId="0" borderId="33" xfId="1" applyFont="1" applyBorder="1"/>
    <xf numFmtId="3" fontId="11" fillId="0" borderId="27" xfId="0" applyNumberFormat="1" applyFont="1" applyBorder="1" applyAlignment="1">
      <alignment horizontal="left"/>
    </xf>
    <xf numFmtId="3" fontId="11" fillId="0" borderId="27" xfId="0" applyNumberFormat="1" applyFont="1" applyBorder="1"/>
    <xf numFmtId="164" fontId="11" fillId="0" borderId="27" xfId="1" applyFont="1" applyBorder="1"/>
    <xf numFmtId="3" fontId="11" fillId="0" borderId="0" xfId="0" applyNumberFormat="1" applyFont="1" applyBorder="1"/>
    <xf numFmtId="3" fontId="12" fillId="0" borderId="30" xfId="0" applyNumberFormat="1" applyFont="1" applyBorder="1"/>
    <xf numFmtId="3" fontId="12" fillId="0" borderId="0" xfId="0" applyNumberFormat="1" applyFont="1" applyBorder="1"/>
    <xf numFmtId="3" fontId="11" fillId="0" borderId="0" xfId="0" quotePrefix="1" applyNumberFormat="1" applyFont="1" applyBorder="1" applyAlignment="1">
      <alignment horizontal="left"/>
    </xf>
    <xf numFmtId="3" fontId="11" fillId="0" borderId="24" xfId="0" quotePrefix="1" applyNumberFormat="1" applyFont="1" applyBorder="1" applyAlignment="1">
      <alignment horizontal="left"/>
    </xf>
    <xf numFmtId="3" fontId="12" fillId="0" borderId="25" xfId="0" applyNumberFormat="1" applyFont="1" applyBorder="1"/>
    <xf numFmtId="3" fontId="13" fillId="0" borderId="0" xfId="0" quotePrefix="1" applyNumberFormat="1" applyFont="1" applyFill="1" applyBorder="1" applyAlignment="1">
      <alignment horizontal="left"/>
    </xf>
    <xf numFmtId="3" fontId="13" fillId="0" borderId="0" xfId="0" quotePrefix="1" applyNumberFormat="1" applyFont="1" applyFill="1" applyBorder="1" applyAlignment="1">
      <alignment horizontal="left" wrapText="1"/>
    </xf>
    <xf numFmtId="0" fontId="11" fillId="0" borderId="0" xfId="0" applyNumberFormat="1" applyFont="1" applyBorder="1" applyAlignment="1">
      <alignment horizontal="center"/>
    </xf>
    <xf numFmtId="0" fontId="11" fillId="0" borderId="25" xfId="0" applyNumberFormat="1" applyFont="1" applyBorder="1" applyAlignment="1">
      <alignment horizontal="center"/>
    </xf>
    <xf numFmtId="0" fontId="11" fillId="0" borderId="25" xfId="0" applyNumberFormat="1" applyFont="1" applyBorder="1" applyAlignment="1">
      <alignment horizontal="center" wrapText="1"/>
    </xf>
    <xf numFmtId="0" fontId="11" fillId="0" borderId="24" xfId="0" applyNumberFormat="1" applyFont="1" applyBorder="1" applyAlignment="1">
      <alignment horizontal="center" vertical="center" wrapText="1"/>
    </xf>
    <xf numFmtId="3" fontId="11" fillId="0" borderId="24" xfId="0" applyNumberFormat="1" applyFont="1" applyBorder="1" applyAlignment="1">
      <alignment horizontal="center" vertical="center" wrapText="1"/>
    </xf>
    <xf numFmtId="3" fontId="11" fillId="0" borderId="24" xfId="0" quotePrefix="1" applyNumberFormat="1" applyFont="1" applyBorder="1" applyAlignment="1">
      <alignment horizontal="center" wrapText="1"/>
    </xf>
    <xf numFmtId="0" fontId="11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vertical="center"/>
    </xf>
    <xf numFmtId="3" fontId="11" fillId="0" borderId="0" xfId="0" applyNumberFormat="1" applyFont="1"/>
    <xf numFmtId="0" fontId="12" fillId="0" borderId="34" xfId="0" applyNumberFormat="1" applyFont="1" applyBorder="1" applyAlignment="1">
      <alignment horizontal="center" vertical="center"/>
    </xf>
    <xf numFmtId="0" fontId="12" fillId="0" borderId="34" xfId="0" applyNumberFormat="1" applyFont="1" applyBorder="1" applyAlignment="1">
      <alignment vertical="center"/>
    </xf>
    <xf numFmtId="3" fontId="12" fillId="0" borderId="34" xfId="0" applyNumberFormat="1" applyFont="1" applyBorder="1" applyAlignment="1">
      <alignment vertical="center"/>
    </xf>
    <xf numFmtId="0" fontId="12" fillId="0" borderId="34" xfId="0" applyNumberFormat="1" applyFont="1" applyBorder="1" applyAlignment="1">
      <alignment horizontal="left" vertical="center"/>
    </xf>
    <xf numFmtId="0" fontId="12" fillId="0" borderId="34" xfId="0" quotePrefix="1" applyNumberFormat="1" applyFont="1" applyBorder="1" applyAlignment="1">
      <alignment horizontal="left" vertical="center"/>
    </xf>
    <xf numFmtId="0" fontId="11" fillId="0" borderId="34" xfId="0" applyNumberFormat="1" applyFont="1" applyBorder="1" applyAlignment="1">
      <alignment horizontal="center" vertical="center"/>
    </xf>
    <xf numFmtId="3" fontId="11" fillId="0" borderId="34" xfId="0" applyNumberFormat="1" applyFont="1" applyBorder="1" applyAlignment="1">
      <alignment vertical="center"/>
    </xf>
    <xf numFmtId="0" fontId="11" fillId="0" borderId="34" xfId="0" applyNumberFormat="1" applyFont="1" applyBorder="1" applyAlignment="1">
      <alignment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12" fillId="0" borderId="24" xfId="0" applyNumberFormat="1" applyFont="1" applyBorder="1" applyAlignment="1">
      <alignment horizontal="center" vertical="center"/>
    </xf>
    <xf numFmtId="3" fontId="11" fillId="0" borderId="24" xfId="0" applyNumberFormat="1" applyFont="1" applyBorder="1" applyAlignment="1">
      <alignment vertical="center"/>
    </xf>
    <xf numFmtId="3" fontId="11" fillId="0" borderId="24" xfId="0" quotePrefix="1" applyNumberFormat="1" applyFont="1" applyBorder="1" applyAlignment="1">
      <alignment horizontal="center" vertical="center"/>
    </xf>
    <xf numFmtId="3" fontId="11" fillId="0" borderId="24" xfId="0" quotePrefix="1" applyNumberFormat="1" applyFont="1" applyBorder="1" applyAlignment="1">
      <alignment horizontal="left" vertical="center"/>
    </xf>
    <xf numFmtId="0" fontId="12" fillId="0" borderId="0" xfId="0" applyNumberFormat="1" applyFont="1" applyAlignment="1">
      <alignment horizontal="center"/>
    </xf>
    <xf numFmtId="0" fontId="12" fillId="0" borderId="0" xfId="0" applyNumberFormat="1" applyFont="1"/>
    <xf numFmtId="3" fontId="11" fillId="0" borderId="24" xfId="0" applyNumberFormat="1" applyFont="1" applyFill="1" applyBorder="1" applyAlignment="1">
      <alignment horizontal="center" vertical="center" wrapText="1"/>
    </xf>
    <xf numFmtId="3" fontId="12" fillId="0" borderId="0" xfId="0" quotePrefix="1" applyNumberFormat="1" applyFont="1" applyFill="1" applyBorder="1" applyAlignment="1">
      <alignment horizontal="left"/>
    </xf>
    <xf numFmtId="3" fontId="12" fillId="0" borderId="0" xfId="0" quotePrefix="1" applyNumberFormat="1" applyFont="1" applyBorder="1" applyAlignment="1">
      <alignment horizontal="left"/>
    </xf>
    <xf numFmtId="3" fontId="12" fillId="0" borderId="0" xfId="0" quotePrefix="1" applyNumberFormat="1" applyFont="1" applyAlignment="1">
      <alignment horizontal="left"/>
    </xf>
    <xf numFmtId="3" fontId="4" fillId="0" borderId="1" xfId="0" applyNumberFormat="1" applyFont="1" applyBorder="1"/>
    <xf numFmtId="3" fontId="4" fillId="0" borderId="19" xfId="0" applyNumberFormat="1" applyFont="1" applyBorder="1"/>
    <xf numFmtId="3" fontId="19" fillId="0" borderId="34" xfId="0" applyNumberFormat="1" applyFont="1" applyBorder="1" applyAlignment="1">
      <alignment vertical="center"/>
    </xf>
    <xf numFmtId="0" fontId="14" fillId="0" borderId="8" xfId="0" applyFont="1" applyBorder="1"/>
    <xf numFmtId="0" fontId="12" fillId="0" borderId="34" xfId="0" applyNumberFormat="1" applyFont="1" applyBorder="1" applyAlignment="1">
      <alignment horizontal="left" vertical="center" wrapText="1"/>
    </xf>
    <xf numFmtId="3" fontId="4" fillId="0" borderId="9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6" xfId="0" applyFont="1" applyBorder="1"/>
    <xf numFmtId="0" fontId="11" fillId="0" borderId="34" xfId="0" quotePrefix="1" applyNumberFormat="1" applyFont="1" applyBorder="1" applyAlignment="1">
      <alignment horizontal="left" vertical="center"/>
    </xf>
    <xf numFmtId="3" fontId="4" fillId="0" borderId="1" xfId="0" applyNumberFormat="1" applyFont="1" applyBorder="1" applyAlignment="1"/>
    <xf numFmtId="3" fontId="4" fillId="0" borderId="9" xfId="0" applyNumberFormat="1" applyFont="1" applyBorder="1" applyAlignment="1">
      <alignment horizontal="right" wrapText="1"/>
    </xf>
    <xf numFmtId="3" fontId="15" fillId="0" borderId="18" xfId="0" applyNumberFormat="1" applyFont="1" applyBorder="1"/>
    <xf numFmtId="3" fontId="15" fillId="0" borderId="35" xfId="0" applyNumberFormat="1" applyFont="1" applyBorder="1"/>
    <xf numFmtId="3" fontId="15" fillId="0" borderId="9" xfId="0" applyNumberFormat="1" applyFont="1" applyBorder="1"/>
    <xf numFmtId="3" fontId="15" fillId="0" borderId="2" xfId="0" applyNumberFormat="1" applyFont="1" applyBorder="1"/>
    <xf numFmtId="3" fontId="15" fillId="0" borderId="1" xfId="0" applyNumberFormat="1" applyFont="1" applyBorder="1"/>
    <xf numFmtId="3" fontId="15" fillId="0" borderId="16" xfId="0" applyNumberFormat="1" applyFont="1" applyBorder="1"/>
    <xf numFmtId="3" fontId="15" fillId="0" borderId="21" xfId="0" applyNumberFormat="1" applyFont="1" applyBorder="1"/>
    <xf numFmtId="3" fontId="15" fillId="0" borderId="10" xfId="0" applyNumberFormat="1" applyFont="1" applyBorder="1"/>
    <xf numFmtId="3" fontId="15" fillId="0" borderId="22" xfId="0" applyNumberFormat="1" applyFont="1" applyBorder="1"/>
    <xf numFmtId="3" fontId="15" fillId="0" borderId="3" xfId="0" applyNumberFormat="1" applyFont="1" applyBorder="1"/>
    <xf numFmtId="3" fontId="16" fillId="0" borderId="19" xfId="0" applyNumberFormat="1" applyFont="1" applyBorder="1" applyAlignment="1">
      <alignment horizontal="center"/>
    </xf>
    <xf numFmtId="0" fontId="17" fillId="0" borderId="19" xfId="0" applyFont="1" applyBorder="1"/>
    <xf numFmtId="0" fontId="17" fillId="0" borderId="19" xfId="0" applyFont="1" applyBorder="1" applyAlignment="1">
      <alignment wrapText="1"/>
    </xf>
    <xf numFmtId="165" fontId="12" fillId="0" borderId="36" xfId="1" applyNumberFormat="1" applyFont="1" applyBorder="1"/>
    <xf numFmtId="165" fontId="12" fillId="0" borderId="33" xfId="1" applyNumberFormat="1" applyFont="1" applyBorder="1"/>
    <xf numFmtId="165" fontId="11" fillId="0" borderId="27" xfId="1" applyNumberFormat="1" applyFont="1" applyBorder="1"/>
    <xf numFmtId="0" fontId="4" fillId="0" borderId="0" xfId="0" quotePrefix="1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4" fillId="0" borderId="37" xfId="0" applyNumberFormat="1" applyFont="1" applyBorder="1" applyAlignment="1"/>
    <xf numFmtId="0" fontId="4" fillId="0" borderId="38" xfId="0" applyFont="1" applyBorder="1" applyAlignment="1"/>
    <xf numFmtId="0" fontId="4" fillId="0" borderId="20" xfId="0" applyFont="1" applyBorder="1" applyAlignment="1"/>
    <xf numFmtId="0" fontId="3" fillId="2" borderId="37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/>
    </xf>
    <xf numFmtId="3" fontId="18" fillId="0" borderId="37" xfId="0" applyNumberFormat="1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3" fontId="11" fillId="0" borderId="36" xfId="0" applyNumberFormat="1" applyFont="1" applyBorder="1" applyAlignment="1">
      <alignment horizontal="left" vertical="center"/>
    </xf>
    <xf numFmtId="3" fontId="11" fillId="0" borderId="36" xfId="0" applyNumberFormat="1" applyFont="1" applyBorder="1" applyAlignment="1">
      <alignment horizontal="left" vertical="center" wrapText="1"/>
    </xf>
    <xf numFmtId="0" fontId="11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 wrapText="1"/>
    </xf>
  </cellXfs>
  <cellStyles count="2">
    <cellStyle name="Normalno" xfId="0" builtinId="0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19050" y="990600"/>
          <a:ext cx="2562225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28575" y="990600"/>
          <a:ext cx="23812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</xdr:row>
      <xdr:rowOff>19050</xdr:rowOff>
    </xdr:from>
    <xdr:to>
      <xdr:col>0</xdr:col>
      <xdr:colOff>2409825</xdr:colOff>
      <xdr:row>6</xdr:row>
      <xdr:rowOff>762000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28575" y="809625"/>
          <a:ext cx="238125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tabSelected="1" zoomScale="90" zoomScaleNormal="90" workbookViewId="0">
      <selection activeCell="E10" sqref="E10"/>
    </sheetView>
  </sheetViews>
  <sheetFormatPr defaultRowHeight="12.75" x14ac:dyDescent="0.2"/>
  <cols>
    <col min="1" max="1" width="38.7109375" customWidth="1"/>
    <col min="2" max="2" width="25.28515625" customWidth="1"/>
    <col min="3" max="3" width="30.7109375" customWidth="1"/>
    <col min="4" max="6" width="20.7109375" customWidth="1"/>
    <col min="7" max="7" width="26.140625" customWidth="1"/>
    <col min="8" max="8" width="20.7109375" customWidth="1"/>
    <col min="9" max="9" width="8.140625" customWidth="1"/>
  </cols>
  <sheetData>
    <row r="1" spans="1:9" ht="12" customHeight="1" x14ac:dyDescent="0.2">
      <c r="H1" s="47" t="s">
        <v>19</v>
      </c>
    </row>
    <row r="3" spans="1:9" s="5" customFormat="1" ht="20.25" x14ac:dyDescent="0.3">
      <c r="A3" s="142" t="s">
        <v>97</v>
      </c>
      <c r="B3" s="142"/>
      <c r="C3" s="142"/>
      <c r="D3" s="142"/>
      <c r="E3" s="142"/>
      <c r="F3" s="142"/>
      <c r="G3" s="142"/>
      <c r="H3" s="142"/>
    </row>
    <row r="4" spans="1:9" s="5" customFormat="1" ht="15.75" customHeight="1" x14ac:dyDescent="0.25">
      <c r="A4" s="143"/>
      <c r="B4" s="144"/>
      <c r="C4" s="144"/>
      <c r="D4" s="144"/>
      <c r="E4" s="144"/>
      <c r="F4" s="144"/>
      <c r="G4" s="144"/>
      <c r="H4" s="144"/>
      <c r="I4" s="6"/>
    </row>
    <row r="5" spans="1:9" s="5" customFormat="1" ht="15" hidden="1" x14ac:dyDescent="0.2"/>
    <row r="6" spans="1:9" s="5" customFormat="1" ht="15.75" thickBot="1" x14ac:dyDescent="0.25">
      <c r="H6" s="23" t="s">
        <v>1</v>
      </c>
    </row>
    <row r="7" spans="1:9" s="5" customFormat="1" ht="16.5" thickBot="1" x14ac:dyDescent="0.3">
      <c r="A7" s="24" t="s">
        <v>3</v>
      </c>
      <c r="B7" s="150" t="s">
        <v>70</v>
      </c>
      <c r="C7" s="151"/>
      <c r="D7" s="151"/>
      <c r="E7" s="151"/>
      <c r="F7" s="151"/>
      <c r="G7" s="151"/>
      <c r="H7" s="152"/>
    </row>
    <row r="8" spans="1:9" s="5" customFormat="1" ht="15.75" customHeight="1" x14ac:dyDescent="0.2">
      <c r="A8" s="25" t="s">
        <v>26</v>
      </c>
      <c r="B8" s="155" t="s">
        <v>4</v>
      </c>
      <c r="C8" s="157" t="s">
        <v>5</v>
      </c>
      <c r="D8" s="157" t="s">
        <v>6</v>
      </c>
      <c r="E8" s="153" t="s">
        <v>7</v>
      </c>
      <c r="F8" s="153" t="s">
        <v>0</v>
      </c>
      <c r="G8" s="153" t="s">
        <v>22</v>
      </c>
      <c r="H8" s="145" t="s">
        <v>23</v>
      </c>
    </row>
    <row r="9" spans="1:9" s="5" customFormat="1" ht="60.75" customHeight="1" thickBot="1" x14ac:dyDescent="0.3">
      <c r="A9" s="26" t="s">
        <v>25</v>
      </c>
      <c r="B9" s="156"/>
      <c r="C9" s="158"/>
      <c r="D9" s="158"/>
      <c r="E9" s="154"/>
      <c r="F9" s="154"/>
      <c r="G9" s="154"/>
      <c r="H9" s="146"/>
    </row>
    <row r="10" spans="1:9" s="5" customFormat="1" ht="30" customHeight="1" x14ac:dyDescent="0.25">
      <c r="A10" s="27" t="s">
        <v>113</v>
      </c>
      <c r="B10" s="117"/>
      <c r="C10" s="29"/>
      <c r="D10" s="29"/>
      <c r="E10" s="123">
        <v>2778800</v>
      </c>
      <c r="F10" s="28"/>
      <c r="G10" s="40"/>
      <c r="H10" s="30"/>
    </row>
    <row r="11" spans="1:9" s="5" customFormat="1" ht="30" customHeight="1" x14ac:dyDescent="0.2">
      <c r="A11" s="31" t="s">
        <v>114</v>
      </c>
      <c r="B11" s="118"/>
      <c r="C11" s="32"/>
      <c r="D11" s="32"/>
      <c r="E11" s="122">
        <v>18892</v>
      </c>
      <c r="F11" s="32"/>
      <c r="G11" s="41"/>
      <c r="H11" s="33"/>
    </row>
    <row r="12" spans="1:9" s="5" customFormat="1" ht="30" customHeight="1" x14ac:dyDescent="0.2">
      <c r="A12" s="31" t="s">
        <v>103</v>
      </c>
      <c r="B12" s="118"/>
      <c r="C12" s="32"/>
      <c r="D12" s="32"/>
      <c r="E12" s="122">
        <v>5000</v>
      </c>
      <c r="F12" s="32"/>
      <c r="G12" s="41"/>
      <c r="H12" s="33"/>
    </row>
    <row r="13" spans="1:9" s="5" customFormat="1" ht="30" customHeight="1" x14ac:dyDescent="0.2">
      <c r="A13" s="31" t="s">
        <v>112</v>
      </c>
      <c r="B13" s="118"/>
      <c r="C13" s="32"/>
      <c r="D13" s="112"/>
      <c r="E13" s="122">
        <v>88000</v>
      </c>
      <c r="F13" s="32"/>
      <c r="G13" s="41"/>
      <c r="H13" s="33"/>
    </row>
    <row r="14" spans="1:9" s="5" customFormat="1" ht="30" customHeight="1" x14ac:dyDescent="0.2">
      <c r="A14" s="31" t="s">
        <v>111</v>
      </c>
      <c r="B14" s="118"/>
      <c r="C14" s="112">
        <v>0</v>
      </c>
      <c r="D14" s="32"/>
      <c r="E14" s="122">
        <v>10500</v>
      </c>
      <c r="F14" s="32"/>
      <c r="G14" s="41"/>
      <c r="H14" s="33"/>
    </row>
    <row r="15" spans="1:9" s="5" customFormat="1" ht="30" customHeight="1" x14ac:dyDescent="0.2">
      <c r="A15" s="31" t="s">
        <v>110</v>
      </c>
      <c r="B15" s="119"/>
      <c r="C15" s="112"/>
      <c r="D15" s="112"/>
      <c r="E15" s="122">
        <v>76000</v>
      </c>
      <c r="F15" s="32"/>
      <c r="G15" s="41"/>
      <c r="H15" s="33"/>
    </row>
    <row r="16" spans="1:9" s="5" customFormat="1" ht="30" customHeight="1" x14ac:dyDescent="0.2">
      <c r="A16" s="31" t="s">
        <v>104</v>
      </c>
      <c r="B16" s="119"/>
      <c r="C16" s="32"/>
      <c r="D16" s="112">
        <v>103000</v>
      </c>
      <c r="E16" s="32"/>
      <c r="F16" s="32"/>
      <c r="G16" s="41"/>
      <c r="H16" s="33"/>
    </row>
    <row r="17" spans="1:15" s="5" customFormat="1" ht="30" customHeight="1" x14ac:dyDescent="0.2">
      <c r="A17" s="120" t="s">
        <v>109</v>
      </c>
      <c r="B17" s="118">
        <v>675004</v>
      </c>
      <c r="C17" s="32"/>
      <c r="D17" s="112"/>
      <c r="E17" s="32"/>
      <c r="F17" s="32"/>
      <c r="G17" s="41"/>
      <c r="H17" s="33"/>
    </row>
    <row r="18" spans="1:15" s="5" customFormat="1" ht="30" customHeight="1" x14ac:dyDescent="0.2">
      <c r="A18" s="5" t="s">
        <v>108</v>
      </c>
      <c r="B18" s="119"/>
      <c r="C18" s="32"/>
      <c r="D18" s="112">
        <v>10000</v>
      </c>
      <c r="E18" s="112">
        <v>7500</v>
      </c>
      <c r="F18" s="32"/>
      <c r="G18" s="41"/>
      <c r="H18" s="33"/>
    </row>
    <row r="19" spans="1:15" s="5" customFormat="1" ht="30" customHeight="1" x14ac:dyDescent="0.2">
      <c r="A19" s="31"/>
      <c r="B19" s="119"/>
      <c r="C19" s="32"/>
      <c r="D19" s="112"/>
      <c r="E19" s="32"/>
      <c r="F19" s="32"/>
      <c r="G19" s="41"/>
      <c r="H19" s="33"/>
    </row>
    <row r="20" spans="1:15" s="5" customFormat="1" ht="30" customHeight="1" x14ac:dyDescent="0.2">
      <c r="A20" s="31"/>
      <c r="B20" s="32"/>
      <c r="C20" s="32"/>
      <c r="D20" s="32"/>
      <c r="E20" s="32"/>
      <c r="F20" s="32"/>
      <c r="G20" s="41"/>
      <c r="H20" s="33"/>
    </row>
    <row r="21" spans="1:15" s="5" customFormat="1" ht="30" customHeight="1" x14ac:dyDescent="0.2">
      <c r="A21" s="31"/>
      <c r="B21" s="32"/>
      <c r="C21" s="32"/>
      <c r="D21" s="32"/>
      <c r="E21" s="32"/>
      <c r="F21" s="32"/>
      <c r="G21" s="41"/>
      <c r="H21" s="33"/>
    </row>
    <row r="22" spans="1:15" s="5" customFormat="1" ht="30" customHeight="1" x14ac:dyDescent="0.2">
      <c r="A22" s="31"/>
      <c r="B22" s="32"/>
      <c r="C22" s="32"/>
      <c r="D22" s="32"/>
      <c r="E22" s="32"/>
      <c r="F22" s="32"/>
      <c r="G22" s="41"/>
      <c r="H22" s="33"/>
    </row>
    <row r="23" spans="1:15" s="5" customFormat="1" ht="30" customHeight="1" thickBot="1" x14ac:dyDescent="0.25">
      <c r="A23" s="34"/>
      <c r="B23" s="35"/>
      <c r="C23" s="35"/>
      <c r="D23" s="35"/>
      <c r="E23" s="35"/>
      <c r="F23" s="35"/>
      <c r="G23" s="42"/>
      <c r="H23" s="36"/>
    </row>
    <row r="24" spans="1:15" s="5" customFormat="1" ht="30" customHeight="1" thickBot="1" x14ac:dyDescent="0.3">
      <c r="A24" s="37" t="s">
        <v>2</v>
      </c>
      <c r="B24" s="113">
        <f>SUM(B10:B23)</f>
        <v>675004</v>
      </c>
      <c r="C24" s="113">
        <f>SUM(C10:C23)</f>
        <v>0</v>
      </c>
      <c r="D24" s="113">
        <f>SUM(D10:D23)</f>
        <v>113000</v>
      </c>
      <c r="E24" s="113">
        <f>SUM(E10:E23)</f>
        <v>2984692</v>
      </c>
      <c r="F24" s="38"/>
      <c r="G24" s="39"/>
      <c r="H24" s="39"/>
    </row>
    <row r="25" spans="1:15" s="5" customFormat="1" ht="30" customHeight="1" thickBot="1" x14ac:dyDescent="0.3">
      <c r="A25" s="37" t="s">
        <v>96</v>
      </c>
      <c r="B25" s="147">
        <f>SUM(B24:H24)</f>
        <v>3772696</v>
      </c>
      <c r="C25" s="148"/>
      <c r="D25" s="148"/>
      <c r="E25" s="148"/>
      <c r="F25" s="148"/>
      <c r="G25" s="148"/>
      <c r="H25" s="149"/>
    </row>
    <row r="26" spans="1:15" s="5" customFormat="1" ht="15" x14ac:dyDescent="0.2"/>
    <row r="27" spans="1:15" s="5" customFormat="1" ht="15.75" x14ac:dyDescent="0.25">
      <c r="A27" s="4" t="s">
        <v>102</v>
      </c>
      <c r="G27" s="5" t="s">
        <v>77</v>
      </c>
      <c r="H27" s="48"/>
      <c r="I27" s="48"/>
      <c r="J27"/>
      <c r="K27"/>
      <c r="L27"/>
      <c r="M27"/>
      <c r="N27"/>
      <c r="O27"/>
    </row>
    <row r="28" spans="1:15" s="5" customFormat="1" ht="15" x14ac:dyDescent="0.2">
      <c r="A28" s="46"/>
      <c r="G28" s="5" t="s">
        <v>68</v>
      </c>
      <c r="I28"/>
      <c r="J28"/>
      <c r="K28"/>
      <c r="L28"/>
      <c r="M28"/>
      <c r="N28"/>
      <c r="O28"/>
    </row>
    <row r="29" spans="1:15" s="5" customFormat="1" ht="34.5" customHeight="1" x14ac:dyDescent="0.2">
      <c r="A29" s="140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</row>
    <row r="30" spans="1:15" s="5" customFormat="1" ht="15" x14ac:dyDescent="0.2">
      <c r="A30" s="46"/>
      <c r="I30"/>
      <c r="J30"/>
      <c r="K30"/>
      <c r="L30"/>
      <c r="M30"/>
      <c r="N30"/>
      <c r="O30"/>
    </row>
    <row r="31" spans="1:15" s="5" customFormat="1" ht="15" x14ac:dyDescent="0.2"/>
    <row r="32" spans="1:15" s="5" customFormat="1" ht="15" x14ac:dyDescent="0.2"/>
    <row r="33" s="5" customFormat="1" ht="15" x14ac:dyDescent="0.2"/>
    <row r="34" s="5" customFormat="1" ht="15" x14ac:dyDescent="0.2"/>
    <row r="35" s="5" customFormat="1" ht="15" x14ac:dyDescent="0.2"/>
    <row r="36" s="5" customFormat="1" ht="15" x14ac:dyDescent="0.2"/>
    <row r="37" s="5" customFormat="1" ht="15" x14ac:dyDescent="0.2"/>
    <row r="38" s="5" customFormat="1" ht="15" x14ac:dyDescent="0.2"/>
    <row r="39" s="5" customFormat="1" ht="15" x14ac:dyDescent="0.2"/>
    <row r="40" s="5" customFormat="1" ht="15" x14ac:dyDescent="0.2"/>
    <row r="41" s="5" customFormat="1" ht="15" x14ac:dyDescent="0.2"/>
    <row r="42" s="5" customFormat="1" ht="15" x14ac:dyDescent="0.2"/>
    <row r="43" s="5" customFormat="1" ht="15" x14ac:dyDescent="0.2"/>
    <row r="44" s="5" customFormat="1" ht="15" x14ac:dyDescent="0.2"/>
    <row r="45" s="5" customFormat="1" ht="15" x14ac:dyDescent="0.2"/>
    <row r="46" s="5" customFormat="1" ht="15" x14ac:dyDescent="0.2"/>
    <row r="47" s="5" customFormat="1" ht="15" x14ac:dyDescent="0.2"/>
    <row r="48" s="5" customFormat="1" ht="15" x14ac:dyDescent="0.2"/>
    <row r="49" s="5" customFormat="1" ht="15" x14ac:dyDescent="0.2"/>
    <row r="50" s="5" customFormat="1" ht="15" x14ac:dyDescent="0.2"/>
    <row r="51" s="5" customFormat="1" ht="15" x14ac:dyDescent="0.2"/>
    <row r="52" s="5" customFormat="1" ht="15" x14ac:dyDescent="0.2"/>
    <row r="53" s="5" customFormat="1" ht="15" x14ac:dyDescent="0.2"/>
    <row r="54" s="5" customFormat="1" ht="15" x14ac:dyDescent="0.2"/>
    <row r="55" s="5" customFormat="1" ht="15" x14ac:dyDescent="0.2"/>
    <row r="56" s="5" customFormat="1" ht="15" x14ac:dyDescent="0.2"/>
    <row r="57" s="5" customFormat="1" ht="15" x14ac:dyDescent="0.2"/>
    <row r="58" s="5" customFormat="1" ht="15" x14ac:dyDescent="0.2"/>
    <row r="59" s="5" customFormat="1" ht="15" x14ac:dyDescent="0.2"/>
    <row r="60" s="5" customFormat="1" ht="15" x14ac:dyDescent="0.2"/>
    <row r="61" s="5" customFormat="1" ht="15" x14ac:dyDescent="0.2"/>
    <row r="62" s="5" customFormat="1" ht="15" x14ac:dyDescent="0.2"/>
    <row r="63" s="5" customFormat="1" ht="15" x14ac:dyDescent="0.2"/>
    <row r="64" s="5" customFormat="1" ht="15" x14ac:dyDescent="0.2"/>
    <row r="65" s="5" customFormat="1" ht="15" x14ac:dyDescent="0.2"/>
    <row r="66" s="5" customFormat="1" ht="15" x14ac:dyDescent="0.2"/>
    <row r="67" s="5" customFormat="1" ht="15" x14ac:dyDescent="0.2"/>
    <row r="68" s="5" customFormat="1" ht="15" x14ac:dyDescent="0.2"/>
    <row r="69" s="5" customFormat="1" ht="15" x14ac:dyDescent="0.2"/>
    <row r="70" s="5" customFormat="1" ht="15" x14ac:dyDescent="0.2"/>
    <row r="71" s="5" customFormat="1" ht="15" x14ac:dyDescent="0.2"/>
    <row r="72" s="5" customFormat="1" ht="15" x14ac:dyDescent="0.2"/>
    <row r="73" s="5" customFormat="1" ht="15" x14ac:dyDescent="0.2"/>
    <row r="74" s="5" customFormat="1" ht="15" x14ac:dyDescent="0.2"/>
  </sheetData>
  <mergeCells count="12">
    <mergeCell ref="D8:D9"/>
    <mergeCell ref="G8:G9"/>
    <mergeCell ref="A29:O29"/>
    <mergeCell ref="A3:H3"/>
    <mergeCell ref="A4:H4"/>
    <mergeCell ref="H8:H9"/>
    <mergeCell ref="B25:H25"/>
    <mergeCell ref="B7:H7"/>
    <mergeCell ref="E8:E9"/>
    <mergeCell ref="F8:F9"/>
    <mergeCell ref="B8:B9"/>
    <mergeCell ref="C8:C9"/>
  </mergeCells>
  <phoneticPr fontId="0" type="noConversion"/>
  <pageMargins left="0.39370078740157483" right="0.23622047244094491" top="0.35433070866141736" bottom="0.6692913385826772" header="0.6692913385826772" footer="0.27559055118110237"/>
  <pageSetup paperSize="9" scale="6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opLeftCell="A15" zoomScale="70" zoomScaleNormal="70" workbookViewId="0">
      <selection activeCell="N33" sqref="N33"/>
    </sheetView>
  </sheetViews>
  <sheetFormatPr defaultRowHeight="12.75" x14ac:dyDescent="0.2"/>
  <cols>
    <col min="1" max="1" width="39.5703125" customWidth="1"/>
    <col min="2" max="2" width="16.85546875" customWidth="1"/>
    <col min="3" max="3" width="13.140625" customWidth="1"/>
    <col min="4" max="4" width="12.5703125" customWidth="1"/>
    <col min="5" max="5" width="16.28515625" customWidth="1"/>
    <col min="6" max="6" width="11" customWidth="1"/>
    <col min="7" max="7" width="25.42578125" customWidth="1"/>
    <col min="8" max="8" width="13.140625" customWidth="1"/>
    <col min="9" max="9" width="14.85546875" customWidth="1"/>
    <col min="10" max="10" width="13" customWidth="1"/>
    <col min="11" max="11" width="13.42578125" customWidth="1"/>
    <col min="12" max="12" width="16.85546875" customWidth="1"/>
    <col min="13" max="13" width="10.7109375" customWidth="1"/>
    <col min="14" max="14" width="21.85546875" customWidth="1"/>
    <col min="15" max="15" width="16" customWidth="1"/>
  </cols>
  <sheetData>
    <row r="1" spans="1:15" x14ac:dyDescent="0.2">
      <c r="N1" s="47" t="s">
        <v>20</v>
      </c>
    </row>
    <row r="2" spans="1:15" ht="20.25" x14ac:dyDescent="0.3">
      <c r="A2" s="142" t="s">
        <v>98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1:15" ht="15.75" x14ac:dyDescent="0.25">
      <c r="A3" s="143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</row>
    <row r="4" spans="1:15" ht="13.5" thickBot="1" x14ac:dyDescent="0.25">
      <c r="O4" s="7" t="s">
        <v>1</v>
      </c>
    </row>
    <row r="5" spans="1:15" ht="15.75" thickBot="1" x14ac:dyDescent="0.3">
      <c r="A5" s="8" t="s">
        <v>3</v>
      </c>
      <c r="B5" s="164" t="s">
        <v>71</v>
      </c>
      <c r="C5" s="165"/>
      <c r="D5" s="165"/>
      <c r="E5" s="165"/>
      <c r="F5" s="165"/>
      <c r="G5" s="165"/>
      <c r="H5" s="166"/>
      <c r="I5" s="164" t="s">
        <v>99</v>
      </c>
      <c r="J5" s="165"/>
      <c r="K5" s="165"/>
      <c r="L5" s="165"/>
      <c r="M5" s="165"/>
      <c r="N5" s="165"/>
      <c r="O5" s="166"/>
    </row>
    <row r="6" spans="1:15" ht="15.75" customHeight="1" x14ac:dyDescent="0.2">
      <c r="A6" s="9" t="s">
        <v>28</v>
      </c>
      <c r="B6" s="155" t="s">
        <v>4</v>
      </c>
      <c r="C6" s="157" t="s">
        <v>5</v>
      </c>
      <c r="D6" s="157" t="s">
        <v>6</v>
      </c>
      <c r="E6" s="153" t="s">
        <v>7</v>
      </c>
      <c r="F6" s="153" t="s">
        <v>0</v>
      </c>
      <c r="G6" s="153" t="s">
        <v>22</v>
      </c>
      <c r="H6" s="145" t="s">
        <v>23</v>
      </c>
      <c r="I6" s="155" t="s">
        <v>4</v>
      </c>
      <c r="J6" s="162" t="s">
        <v>5</v>
      </c>
      <c r="K6" s="162" t="s">
        <v>6</v>
      </c>
      <c r="L6" s="153" t="s">
        <v>7</v>
      </c>
      <c r="M6" s="153" t="s">
        <v>0</v>
      </c>
      <c r="N6" s="153" t="s">
        <v>22</v>
      </c>
      <c r="O6" s="145" t="s">
        <v>23</v>
      </c>
    </row>
    <row r="7" spans="1:15" ht="63.75" customHeight="1" thickBot="1" x14ac:dyDescent="0.3">
      <c r="A7" s="10" t="s">
        <v>27</v>
      </c>
      <c r="B7" s="156"/>
      <c r="C7" s="158"/>
      <c r="D7" s="158"/>
      <c r="E7" s="154"/>
      <c r="F7" s="154"/>
      <c r="G7" s="154"/>
      <c r="H7" s="146"/>
      <c r="I7" s="156"/>
      <c r="J7" s="163"/>
      <c r="K7" s="163"/>
      <c r="L7" s="154"/>
      <c r="M7" s="154"/>
      <c r="N7" s="154"/>
      <c r="O7" s="146"/>
    </row>
    <row r="8" spans="1:15" ht="24.95" customHeight="1" x14ac:dyDescent="0.3">
      <c r="A8" s="19" t="s">
        <v>76</v>
      </c>
      <c r="B8" s="124"/>
      <c r="C8" s="126"/>
      <c r="D8" s="126"/>
      <c r="E8" s="126">
        <v>2863846</v>
      </c>
      <c r="F8" s="126"/>
      <c r="G8" s="130"/>
      <c r="H8" s="131"/>
      <c r="I8" s="125"/>
      <c r="J8" s="126"/>
      <c r="K8" s="126"/>
      <c r="L8" s="126">
        <v>2906804</v>
      </c>
      <c r="M8" s="13"/>
      <c r="N8" s="45"/>
      <c r="O8" s="14"/>
    </row>
    <row r="9" spans="1:15" ht="24.95" customHeight="1" x14ac:dyDescent="0.3">
      <c r="A9" s="20" t="s">
        <v>117</v>
      </c>
      <c r="B9" s="127"/>
      <c r="C9" s="128"/>
      <c r="D9" s="128"/>
      <c r="E9" s="128">
        <v>89760</v>
      </c>
      <c r="F9" s="128"/>
      <c r="G9" s="132"/>
      <c r="H9" s="133"/>
      <c r="I9" s="129"/>
      <c r="J9" s="128"/>
      <c r="K9" s="128"/>
      <c r="L9" s="128">
        <v>91106</v>
      </c>
      <c r="M9" s="1"/>
      <c r="N9" s="43"/>
      <c r="O9" s="3"/>
    </row>
    <row r="10" spans="1:15" ht="24.95" customHeight="1" x14ac:dyDescent="0.3">
      <c r="A10" s="20" t="s">
        <v>116</v>
      </c>
      <c r="B10" s="127"/>
      <c r="C10" s="128"/>
      <c r="D10" s="128"/>
      <c r="E10" s="128">
        <v>10710</v>
      </c>
      <c r="F10" s="128"/>
      <c r="G10" s="132"/>
      <c r="H10" s="133"/>
      <c r="I10" s="129"/>
      <c r="J10" s="128"/>
      <c r="K10" s="128"/>
      <c r="L10" s="128">
        <v>10870</v>
      </c>
      <c r="M10" s="1"/>
      <c r="N10" s="43"/>
      <c r="O10" s="3"/>
    </row>
    <row r="11" spans="1:15" ht="24.95" customHeight="1" x14ac:dyDescent="0.3">
      <c r="A11" s="20" t="s">
        <v>115</v>
      </c>
      <c r="B11" s="127"/>
      <c r="C11" s="128"/>
      <c r="D11" s="128"/>
      <c r="E11" s="128">
        <v>77520</v>
      </c>
      <c r="F11" s="128"/>
      <c r="G11" s="132"/>
      <c r="H11" s="133"/>
      <c r="I11" s="129"/>
      <c r="J11" s="128"/>
      <c r="K11" s="128"/>
      <c r="L11" s="128">
        <v>78683</v>
      </c>
      <c r="M11" s="1"/>
      <c r="N11" s="43"/>
      <c r="O11" s="3"/>
    </row>
    <row r="12" spans="1:15" ht="24.95" customHeight="1" x14ac:dyDescent="0.3">
      <c r="A12" s="20" t="s">
        <v>105</v>
      </c>
      <c r="B12" s="127"/>
      <c r="C12" s="128"/>
      <c r="D12" s="128">
        <v>105060</v>
      </c>
      <c r="E12" s="128"/>
      <c r="F12" s="128"/>
      <c r="G12" s="132"/>
      <c r="H12" s="133"/>
      <c r="I12" s="129"/>
      <c r="J12" s="128"/>
      <c r="K12" s="128">
        <v>106636</v>
      </c>
      <c r="L12" s="128"/>
      <c r="M12" s="1"/>
      <c r="N12" s="43"/>
      <c r="O12" s="3"/>
    </row>
    <row r="13" spans="1:15" ht="24.95" customHeight="1" x14ac:dyDescent="0.3">
      <c r="A13" s="20" t="s">
        <v>106</v>
      </c>
      <c r="B13" s="127">
        <v>688504</v>
      </c>
      <c r="C13" s="128"/>
      <c r="D13" s="128"/>
      <c r="E13" s="128"/>
      <c r="F13" s="128"/>
      <c r="G13" s="132"/>
      <c r="H13" s="133"/>
      <c r="I13" s="129">
        <v>698832</v>
      </c>
      <c r="J13" s="128"/>
      <c r="K13" s="128"/>
      <c r="L13" s="128"/>
      <c r="M13" s="1"/>
      <c r="N13" s="43"/>
      <c r="O13" s="3"/>
    </row>
    <row r="14" spans="1:15" ht="24.95" customHeight="1" x14ac:dyDescent="0.3">
      <c r="A14" s="20" t="s">
        <v>107</v>
      </c>
      <c r="B14" s="127"/>
      <c r="C14" s="128"/>
      <c r="D14" s="128">
        <v>10200</v>
      </c>
      <c r="E14" s="128">
        <v>7650</v>
      </c>
      <c r="F14" s="128"/>
      <c r="G14" s="132"/>
      <c r="H14" s="133"/>
      <c r="I14" s="129"/>
      <c r="J14" s="128"/>
      <c r="K14" s="128">
        <v>10353</v>
      </c>
      <c r="L14" s="128">
        <v>7765</v>
      </c>
      <c r="M14" s="1"/>
      <c r="N14" s="43"/>
      <c r="O14" s="3"/>
    </row>
    <row r="15" spans="1:15" ht="24.95" customHeight="1" x14ac:dyDescent="0.2">
      <c r="A15" s="115"/>
      <c r="B15" s="2"/>
      <c r="C15" s="1"/>
      <c r="D15" s="1"/>
      <c r="E15" s="1"/>
      <c r="F15" s="1"/>
      <c r="G15" s="43"/>
      <c r="H15" s="3"/>
      <c r="I15" s="21"/>
      <c r="J15" s="1"/>
      <c r="K15" s="1"/>
      <c r="L15" s="1"/>
      <c r="M15" s="1"/>
      <c r="N15" s="43"/>
      <c r="O15" s="3"/>
    </row>
    <row r="16" spans="1:15" ht="24.95" customHeight="1" x14ac:dyDescent="0.2">
      <c r="A16" s="12"/>
      <c r="B16" s="2"/>
      <c r="C16" s="1"/>
      <c r="D16" s="1"/>
      <c r="E16" s="1"/>
      <c r="F16" s="1"/>
      <c r="G16" s="43"/>
      <c r="H16" s="3"/>
      <c r="I16" s="21"/>
      <c r="J16" s="1"/>
      <c r="K16" s="1"/>
      <c r="L16" s="1"/>
      <c r="M16" s="1"/>
      <c r="N16" s="43"/>
      <c r="O16" s="3"/>
    </row>
    <row r="17" spans="1:15" ht="24.95" customHeight="1" x14ac:dyDescent="0.2">
      <c r="A17" s="12"/>
      <c r="B17" s="2"/>
      <c r="C17" s="1"/>
      <c r="D17" s="1"/>
      <c r="E17" s="1"/>
      <c r="F17" s="1"/>
      <c r="G17" s="43"/>
      <c r="H17" s="3"/>
      <c r="I17" s="21"/>
      <c r="J17" s="1"/>
      <c r="K17" s="1"/>
      <c r="L17" s="1"/>
      <c r="M17" s="1"/>
      <c r="N17" s="43"/>
      <c r="O17" s="3"/>
    </row>
    <row r="18" spans="1:15" ht="24.95" customHeight="1" x14ac:dyDescent="0.2">
      <c r="A18" s="12"/>
      <c r="B18" s="2"/>
      <c r="C18" s="1"/>
      <c r="D18" s="1"/>
      <c r="E18" s="1"/>
      <c r="F18" s="1"/>
      <c r="G18" s="43"/>
      <c r="H18" s="3"/>
      <c r="I18" s="21"/>
      <c r="J18" s="1"/>
      <c r="K18" s="1"/>
      <c r="L18" s="1"/>
      <c r="M18" s="1"/>
      <c r="N18" s="43"/>
      <c r="O18" s="3"/>
    </row>
    <row r="19" spans="1:15" ht="24.95" customHeight="1" x14ac:dyDescent="0.2">
      <c r="A19" s="12"/>
      <c r="B19" s="2"/>
      <c r="C19" s="1"/>
      <c r="D19" s="1"/>
      <c r="E19" s="1"/>
      <c r="F19" s="1"/>
      <c r="G19" s="43"/>
      <c r="H19" s="3"/>
      <c r="I19" s="21"/>
      <c r="J19" s="1"/>
      <c r="K19" s="1"/>
      <c r="L19" s="1"/>
      <c r="M19" s="1"/>
      <c r="N19" s="43"/>
      <c r="O19" s="3"/>
    </row>
    <row r="20" spans="1:15" ht="24.95" customHeight="1" x14ac:dyDescent="0.2">
      <c r="A20" s="12"/>
      <c r="B20" s="2"/>
      <c r="C20" s="1"/>
      <c r="D20" s="1"/>
      <c r="E20" s="1"/>
      <c r="F20" s="1"/>
      <c r="G20" s="43"/>
      <c r="H20" s="3"/>
      <c r="I20" s="21"/>
      <c r="J20" s="1"/>
      <c r="K20" s="1"/>
      <c r="L20" s="1"/>
      <c r="M20" s="1"/>
      <c r="N20" s="43"/>
      <c r="O20" s="3"/>
    </row>
    <row r="21" spans="1:15" ht="24.95" customHeight="1" x14ac:dyDescent="0.2">
      <c r="A21" s="12"/>
      <c r="B21" s="2"/>
      <c r="C21" s="1"/>
      <c r="D21" s="1"/>
      <c r="E21" s="1"/>
      <c r="F21" s="1"/>
      <c r="G21" s="43"/>
      <c r="H21" s="3"/>
      <c r="I21" s="21"/>
      <c r="J21" s="1"/>
      <c r="K21" s="1"/>
      <c r="L21" s="1"/>
      <c r="M21" s="1"/>
      <c r="N21" s="43"/>
      <c r="O21" s="3"/>
    </row>
    <row r="22" spans="1:15" ht="24.95" customHeight="1" x14ac:dyDescent="0.2">
      <c r="A22" s="12"/>
      <c r="B22" s="2"/>
      <c r="C22" s="1"/>
      <c r="D22" s="1"/>
      <c r="E22" s="1"/>
      <c r="F22" s="1"/>
      <c r="G22" s="43"/>
      <c r="H22" s="3"/>
      <c r="I22" s="21"/>
      <c r="J22" s="1"/>
      <c r="K22" s="1"/>
      <c r="L22" s="1"/>
      <c r="M22" s="1"/>
      <c r="N22" s="43"/>
      <c r="O22" s="3"/>
    </row>
    <row r="23" spans="1:15" ht="24.95" customHeight="1" x14ac:dyDescent="0.2">
      <c r="A23" s="12"/>
      <c r="B23" s="2"/>
      <c r="C23" s="1"/>
      <c r="D23" s="1"/>
      <c r="E23" s="1"/>
      <c r="F23" s="1"/>
      <c r="G23" s="43"/>
      <c r="H23" s="3"/>
      <c r="I23" s="21"/>
      <c r="J23" s="1"/>
      <c r="K23" s="1"/>
      <c r="L23" s="1"/>
      <c r="M23" s="1"/>
      <c r="N23" s="43"/>
      <c r="O23" s="3"/>
    </row>
    <row r="24" spans="1:15" ht="24.95" customHeight="1" x14ac:dyDescent="0.2">
      <c r="A24" s="12"/>
      <c r="B24" s="2"/>
      <c r="C24" s="1"/>
      <c r="D24" s="1"/>
      <c r="E24" s="1"/>
      <c r="F24" s="1"/>
      <c r="G24" s="43"/>
      <c r="H24" s="3"/>
      <c r="I24" s="21"/>
      <c r="J24" s="1"/>
      <c r="K24" s="1"/>
      <c r="L24" s="1"/>
      <c r="M24" s="1"/>
      <c r="N24" s="43"/>
      <c r="O24" s="3"/>
    </row>
    <row r="25" spans="1:15" ht="24.95" customHeight="1" x14ac:dyDescent="0.2">
      <c r="A25" s="11"/>
      <c r="B25" s="2"/>
      <c r="C25" s="1"/>
      <c r="D25" s="1"/>
      <c r="E25" s="1"/>
      <c r="F25" s="1"/>
      <c r="G25" s="43"/>
      <c r="H25" s="3"/>
      <c r="I25" s="21"/>
      <c r="J25" s="1"/>
      <c r="K25" s="1"/>
      <c r="L25" s="1"/>
      <c r="M25" s="1"/>
      <c r="N25" s="43"/>
      <c r="O25" s="3"/>
    </row>
    <row r="26" spans="1:15" ht="24.95" customHeight="1" x14ac:dyDescent="0.2">
      <c r="A26" s="12"/>
      <c r="B26" s="2"/>
      <c r="C26" s="1"/>
      <c r="D26" s="1"/>
      <c r="E26" s="1"/>
      <c r="F26" s="1"/>
      <c r="G26" s="43"/>
      <c r="H26" s="3"/>
      <c r="I26" s="21"/>
      <c r="J26" s="1"/>
      <c r="K26" s="1"/>
      <c r="L26" s="1"/>
      <c r="M26" s="1"/>
      <c r="N26" s="43"/>
      <c r="O26" s="3"/>
    </row>
    <row r="27" spans="1:15" ht="24.95" customHeight="1" x14ac:dyDescent="0.2">
      <c r="A27" s="12"/>
      <c r="B27" s="2"/>
      <c r="C27" s="1"/>
      <c r="D27" s="1"/>
      <c r="E27" s="1"/>
      <c r="F27" s="1"/>
      <c r="G27" s="43"/>
      <c r="H27" s="3"/>
      <c r="I27" s="21"/>
      <c r="J27" s="1"/>
      <c r="K27" s="1"/>
      <c r="L27" s="1"/>
      <c r="M27" s="1"/>
      <c r="N27" s="43"/>
      <c r="O27" s="3"/>
    </row>
    <row r="28" spans="1:15" ht="24.95" customHeight="1" thickBot="1" x14ac:dyDescent="0.25">
      <c r="A28" s="18"/>
      <c r="B28" s="15"/>
      <c r="C28" s="16"/>
      <c r="D28" s="16"/>
      <c r="E28" s="16"/>
      <c r="F28" s="16"/>
      <c r="G28" s="44"/>
      <c r="H28" s="17"/>
      <c r="I28" s="22"/>
      <c r="J28" s="16"/>
      <c r="K28" s="16"/>
      <c r="L28" s="16"/>
      <c r="M28" s="16"/>
      <c r="N28" s="44"/>
      <c r="O28" s="17"/>
    </row>
    <row r="29" spans="1:15" ht="24.95" customHeight="1" thickBot="1" x14ac:dyDescent="0.35">
      <c r="A29" s="135" t="s">
        <v>2</v>
      </c>
      <c r="B29" s="134">
        <f>SUM(B8:B28)</f>
        <v>688504</v>
      </c>
      <c r="C29" s="134">
        <f t="shared" ref="C29:O29" si="0">SUM(C8:C28)</f>
        <v>0</v>
      </c>
      <c r="D29" s="134">
        <f t="shared" si="0"/>
        <v>115260</v>
      </c>
      <c r="E29" s="134">
        <f t="shared" si="0"/>
        <v>3049486</v>
      </c>
      <c r="F29" s="134">
        <f t="shared" si="0"/>
        <v>0</v>
      </c>
      <c r="G29" s="134">
        <f t="shared" si="0"/>
        <v>0</v>
      </c>
      <c r="H29" s="134">
        <f t="shared" si="0"/>
        <v>0</v>
      </c>
      <c r="I29" s="134">
        <f t="shared" si="0"/>
        <v>698832</v>
      </c>
      <c r="J29" s="134">
        <f t="shared" si="0"/>
        <v>0</v>
      </c>
      <c r="K29" s="134">
        <f t="shared" si="0"/>
        <v>116989</v>
      </c>
      <c r="L29" s="134">
        <f t="shared" si="0"/>
        <v>3095228</v>
      </c>
      <c r="M29" s="134">
        <f t="shared" si="0"/>
        <v>0</v>
      </c>
      <c r="N29" s="134">
        <f t="shared" si="0"/>
        <v>0</v>
      </c>
      <c r="O29" s="134">
        <f t="shared" si="0"/>
        <v>0</v>
      </c>
    </row>
    <row r="30" spans="1:15" ht="40.5" customHeight="1" thickBot="1" x14ac:dyDescent="0.35">
      <c r="A30" s="136" t="s">
        <v>118</v>
      </c>
      <c r="B30" s="159">
        <f>SUM(B29:H29)</f>
        <v>3853250</v>
      </c>
      <c r="C30" s="160"/>
      <c r="D30" s="160"/>
      <c r="E30" s="160"/>
      <c r="F30" s="160"/>
      <c r="G30" s="160"/>
      <c r="H30" s="161"/>
      <c r="I30" s="159">
        <f>SUM(I29:O29)</f>
        <v>3911049</v>
      </c>
      <c r="J30" s="160"/>
      <c r="K30" s="160"/>
      <c r="L30" s="160"/>
      <c r="M30" s="160"/>
      <c r="N30" s="160"/>
      <c r="O30" s="161"/>
    </row>
    <row r="32" spans="1:15" ht="15.75" x14ac:dyDescent="0.25">
      <c r="A32" s="4" t="s">
        <v>102</v>
      </c>
      <c r="B32" s="5"/>
      <c r="C32" s="5"/>
      <c r="D32" s="5"/>
      <c r="E32" s="5"/>
      <c r="F32" s="5"/>
      <c r="G32" s="48"/>
      <c r="H32" s="48"/>
      <c r="I32" s="48"/>
      <c r="N32" t="s">
        <v>64</v>
      </c>
    </row>
    <row r="33" spans="1:15" ht="15" x14ac:dyDescent="0.2">
      <c r="A33" s="46"/>
      <c r="B33" s="5"/>
      <c r="C33" s="5"/>
      <c r="D33" s="5"/>
      <c r="E33" s="5"/>
      <c r="F33" s="5"/>
      <c r="G33" s="5"/>
      <c r="H33" s="5"/>
      <c r="N33" t="s">
        <v>119</v>
      </c>
    </row>
    <row r="34" spans="1:15" ht="33.75" customHeight="1" x14ac:dyDescent="0.2">
      <c r="A34" s="140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</row>
    <row r="35" spans="1:15" ht="15" x14ac:dyDescent="0.2">
      <c r="A35" s="46"/>
      <c r="B35" s="5"/>
      <c r="C35" s="5"/>
      <c r="D35" s="5"/>
      <c r="E35" s="5"/>
      <c r="F35" s="5"/>
      <c r="G35" s="5"/>
      <c r="H35" s="5"/>
    </row>
  </sheetData>
  <mergeCells count="21">
    <mergeCell ref="I6:I7"/>
    <mergeCell ref="M6:M7"/>
    <mergeCell ref="F6:F7"/>
    <mergeCell ref="B30:H30"/>
    <mergeCell ref="K6:K7"/>
    <mergeCell ref="A2:O2"/>
    <mergeCell ref="A3:O3"/>
    <mergeCell ref="I5:O5"/>
    <mergeCell ref="B5:H5"/>
    <mergeCell ref="J6:J7"/>
    <mergeCell ref="E6:E7"/>
    <mergeCell ref="A34:O34"/>
    <mergeCell ref="B6:B7"/>
    <mergeCell ref="L6:L7"/>
    <mergeCell ref="C6:C7"/>
    <mergeCell ref="D6:D7"/>
    <mergeCell ref="G6:G7"/>
    <mergeCell ref="I30:O30"/>
    <mergeCell ref="H6:H7"/>
    <mergeCell ref="N6:N7"/>
    <mergeCell ref="O6:O7"/>
  </mergeCells>
  <phoneticPr fontId="0" type="noConversion"/>
  <pageMargins left="0.27" right="0.17" top="0.15748031496062992" bottom="0.98425196850393704" header="0.35433070866141736" footer="0.27559055118110237"/>
  <pageSetup paperSize="9" scale="5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topLeftCell="A51" zoomScale="85" zoomScaleNormal="85" workbookViewId="0">
      <selection activeCell="S79" sqref="S79"/>
    </sheetView>
  </sheetViews>
  <sheetFormatPr defaultRowHeight="14.25" x14ac:dyDescent="0.2"/>
  <cols>
    <col min="1" max="1" width="12" style="106" customWidth="1"/>
    <col min="2" max="2" width="29" style="107" customWidth="1"/>
    <col min="3" max="3" width="20" style="53" customWidth="1"/>
    <col min="4" max="4" width="16.7109375" style="58" customWidth="1"/>
    <col min="5" max="12" width="16.7109375" style="53" customWidth="1"/>
    <col min="13" max="13" width="16.7109375" style="53" hidden="1" customWidth="1"/>
    <col min="14" max="14" width="16.42578125" style="53" hidden="1" customWidth="1"/>
    <col min="15" max="15" width="10.42578125" style="53" customWidth="1"/>
    <col min="16" max="16384" width="9.140625" style="53"/>
  </cols>
  <sheetData>
    <row r="1" spans="1:15" ht="24.75" customHeight="1" x14ac:dyDescent="0.25">
      <c r="A1" s="169" t="s">
        <v>60</v>
      </c>
      <c r="B1" s="170"/>
      <c r="C1" s="170"/>
      <c r="D1" s="170"/>
      <c r="E1" s="170"/>
      <c r="F1" s="170"/>
      <c r="G1" s="170"/>
      <c r="H1" s="170"/>
      <c r="I1" s="170"/>
      <c r="J1" s="170"/>
      <c r="K1" s="52" t="s">
        <v>21</v>
      </c>
      <c r="M1" s="51"/>
      <c r="N1" s="51"/>
      <c r="O1" s="51"/>
    </row>
    <row r="2" spans="1:15" ht="20.25" customHeight="1" x14ac:dyDescent="0.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20.25" customHeight="1" x14ac:dyDescent="0.2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18" customHeight="1" x14ac:dyDescent="0.25">
      <c r="A4" s="54" t="s">
        <v>66</v>
      </c>
      <c r="B4" s="55"/>
      <c r="C4" s="55"/>
      <c r="D4" s="56"/>
    </row>
    <row r="5" spans="1:15" ht="15" customHeight="1" x14ac:dyDescent="0.2">
      <c r="A5" s="57" t="s">
        <v>67</v>
      </c>
      <c r="B5" s="53"/>
    </row>
    <row r="6" spans="1:15" ht="16.5" customHeight="1" x14ac:dyDescent="0.25">
      <c r="A6" s="49"/>
      <c r="B6" s="53"/>
    </row>
    <row r="7" spans="1:15" ht="38.25" customHeight="1" thickBot="1" x14ac:dyDescent="0.25">
      <c r="A7" s="59" t="s">
        <v>8</v>
      </c>
      <c r="B7" s="60"/>
      <c r="C7" s="61"/>
      <c r="D7" s="62" t="s">
        <v>78</v>
      </c>
      <c r="E7" s="62" t="s">
        <v>73</v>
      </c>
      <c r="F7" s="62" t="s">
        <v>79</v>
      </c>
    </row>
    <row r="8" spans="1:15" ht="8.25" customHeight="1" thickTop="1" x14ac:dyDescent="0.2">
      <c r="A8" s="63"/>
      <c r="B8" s="64"/>
      <c r="C8" s="65"/>
      <c r="D8" s="66"/>
      <c r="E8" s="67"/>
      <c r="F8" s="67"/>
    </row>
    <row r="9" spans="1:15" ht="15" x14ac:dyDescent="0.2">
      <c r="A9" s="167" t="s">
        <v>75</v>
      </c>
      <c r="B9" s="167"/>
      <c r="C9" s="167"/>
      <c r="D9" s="137">
        <v>675004</v>
      </c>
      <c r="E9" s="137">
        <v>688504</v>
      </c>
      <c r="F9" s="137">
        <v>698832</v>
      </c>
    </row>
    <row r="10" spans="1:15" ht="32.25" customHeight="1" x14ac:dyDescent="0.2">
      <c r="A10" s="168" t="s">
        <v>24</v>
      </c>
      <c r="B10" s="168"/>
      <c r="C10" s="168"/>
      <c r="D10" s="137">
        <f>E78</f>
        <v>0</v>
      </c>
      <c r="E10" s="137"/>
      <c r="F10" s="137"/>
    </row>
    <row r="11" spans="1:15" ht="15" x14ac:dyDescent="0.2">
      <c r="A11" s="167" t="s">
        <v>95</v>
      </c>
      <c r="B11" s="167"/>
      <c r="C11" s="167"/>
      <c r="D11" s="137">
        <v>103000</v>
      </c>
      <c r="E11" s="137">
        <v>105060</v>
      </c>
      <c r="F11" s="137">
        <v>106636</v>
      </c>
    </row>
    <row r="12" spans="1:15" ht="15" x14ac:dyDescent="0.2">
      <c r="A12" s="167" t="s">
        <v>74</v>
      </c>
      <c r="B12" s="167"/>
      <c r="C12" s="167"/>
      <c r="D12" s="137">
        <v>2778800</v>
      </c>
      <c r="E12" s="137">
        <v>2834376</v>
      </c>
      <c r="F12" s="137">
        <v>2876892</v>
      </c>
    </row>
    <row r="13" spans="1:15" ht="15" x14ac:dyDescent="0.2">
      <c r="A13" s="167" t="s">
        <v>94</v>
      </c>
      <c r="B13" s="167"/>
      <c r="C13" s="167"/>
      <c r="D13" s="137">
        <v>193392</v>
      </c>
      <c r="E13" s="137">
        <v>197260</v>
      </c>
      <c r="F13" s="137">
        <v>200219</v>
      </c>
    </row>
    <row r="14" spans="1:15" ht="31.5" customHeight="1" x14ac:dyDescent="0.2">
      <c r="A14" s="168" t="s">
        <v>101</v>
      </c>
      <c r="B14" s="168"/>
      <c r="C14" s="168"/>
      <c r="D14" s="137">
        <v>5000</v>
      </c>
      <c r="E14" s="137">
        <v>5100</v>
      </c>
      <c r="F14" s="137">
        <v>5176</v>
      </c>
    </row>
    <row r="15" spans="1:15" ht="15" x14ac:dyDescent="0.2">
      <c r="A15" s="167" t="s">
        <v>100</v>
      </c>
      <c r="B15" s="167"/>
      <c r="C15" s="167"/>
      <c r="D15" s="137">
        <v>17500</v>
      </c>
      <c r="E15" s="137">
        <v>17850</v>
      </c>
      <c r="F15" s="137">
        <v>18117</v>
      </c>
    </row>
    <row r="16" spans="1:15" ht="6.75" customHeight="1" x14ac:dyDescent="0.25">
      <c r="A16" s="68"/>
      <c r="B16" s="69"/>
      <c r="C16" s="70"/>
      <c r="D16" s="138"/>
      <c r="E16" s="138"/>
      <c r="F16" s="138"/>
    </row>
    <row r="17" spans="1:14" ht="15.75" thickBot="1" x14ac:dyDescent="0.3">
      <c r="A17" s="71" t="s">
        <v>10</v>
      </c>
      <c r="B17" s="72"/>
      <c r="C17" s="73"/>
      <c r="D17" s="139">
        <f>SUM(D9:D15)</f>
        <v>3772696</v>
      </c>
      <c r="E17" s="139">
        <f>K78</f>
        <v>3848149.92</v>
      </c>
      <c r="F17" s="139">
        <f>L78</f>
        <v>3905872.1687999996</v>
      </c>
    </row>
    <row r="18" spans="1:14" ht="15.75" thickTop="1" x14ac:dyDescent="0.25">
      <c r="A18" s="109" t="s">
        <v>11</v>
      </c>
      <c r="B18" s="74"/>
      <c r="D18" s="75"/>
      <c r="E18" s="76"/>
    </row>
    <row r="19" spans="1:14" ht="15" x14ac:dyDescent="0.25">
      <c r="A19" s="110" t="s">
        <v>12</v>
      </c>
      <c r="B19" s="77"/>
      <c r="C19" s="77"/>
      <c r="D19" s="77"/>
      <c r="E19" s="78"/>
      <c r="F19" s="77"/>
      <c r="G19" s="77"/>
      <c r="H19" s="77"/>
      <c r="I19" s="77"/>
      <c r="J19" s="77"/>
    </row>
    <row r="20" spans="1:14" ht="15" x14ac:dyDescent="0.25">
      <c r="A20" s="111" t="s">
        <v>13</v>
      </c>
      <c r="B20" s="49"/>
      <c r="D20" s="76"/>
      <c r="E20" s="79"/>
    </row>
    <row r="21" spans="1:14" ht="15" x14ac:dyDescent="0.25">
      <c r="A21" s="80"/>
      <c r="B21" s="80"/>
      <c r="C21" s="80"/>
      <c r="D21" s="81"/>
      <c r="E21" s="80"/>
      <c r="F21" s="80"/>
      <c r="G21" s="80"/>
      <c r="H21" s="80"/>
      <c r="I21" s="80"/>
      <c r="J21" s="80"/>
      <c r="K21" s="80"/>
      <c r="L21" s="82" t="s">
        <v>1</v>
      </c>
    </row>
    <row r="22" spans="1:14" ht="8.25" customHeight="1" x14ac:dyDescent="0.25">
      <c r="A22" s="83"/>
      <c r="B22" s="83"/>
      <c r="C22" s="83"/>
      <c r="D22" s="84"/>
      <c r="E22" s="84"/>
      <c r="F22" s="84"/>
      <c r="G22" s="84"/>
      <c r="H22" s="84"/>
      <c r="I22" s="84"/>
      <c r="J22" s="84"/>
    </row>
    <row r="23" spans="1:14" ht="9.75" customHeight="1" x14ac:dyDescent="0.25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4"/>
      <c r="L23" s="84"/>
    </row>
    <row r="24" spans="1:14" s="58" customFormat="1" ht="90" x14ac:dyDescent="0.25">
      <c r="A24" s="85" t="s">
        <v>29</v>
      </c>
      <c r="B24" s="85" t="s">
        <v>14</v>
      </c>
      <c r="C24" s="86" t="s">
        <v>80</v>
      </c>
      <c r="D24" s="86" t="s">
        <v>4</v>
      </c>
      <c r="E24" s="86" t="s">
        <v>5</v>
      </c>
      <c r="F24" s="86" t="s">
        <v>6</v>
      </c>
      <c r="G24" s="86" t="s">
        <v>7</v>
      </c>
      <c r="H24" s="86" t="s">
        <v>9</v>
      </c>
      <c r="I24" s="86" t="s">
        <v>30</v>
      </c>
      <c r="J24" s="86" t="s">
        <v>23</v>
      </c>
      <c r="K24" s="108" t="s">
        <v>65</v>
      </c>
      <c r="L24" s="108" t="s">
        <v>81</v>
      </c>
      <c r="M24" s="87" t="s">
        <v>15</v>
      </c>
      <c r="N24" s="87" t="s">
        <v>16</v>
      </c>
    </row>
    <row r="25" spans="1:14" ht="14.25" customHeight="1" x14ac:dyDescent="0.25">
      <c r="A25" s="88">
        <v>31</v>
      </c>
      <c r="B25" s="88" t="s">
        <v>31</v>
      </c>
      <c r="C25" s="89">
        <f>SUM(C27:C30)</f>
        <v>2778800</v>
      </c>
      <c r="D25" s="89">
        <f t="shared" ref="D25:J25" si="0">SUM(D27:D30)</f>
        <v>0</v>
      </c>
      <c r="E25" s="89">
        <f t="shared" si="0"/>
        <v>0</v>
      </c>
      <c r="F25" s="89">
        <f t="shared" si="0"/>
        <v>0</v>
      </c>
      <c r="G25" s="89">
        <f t="shared" si="0"/>
        <v>2778800</v>
      </c>
      <c r="H25" s="89">
        <f t="shared" si="0"/>
        <v>0</v>
      </c>
      <c r="I25" s="89">
        <f t="shared" si="0"/>
        <v>0</v>
      </c>
      <c r="J25" s="89">
        <f t="shared" si="0"/>
        <v>0</v>
      </c>
      <c r="K25" s="89">
        <f>C25*1.02</f>
        <v>2834376</v>
      </c>
      <c r="L25" s="89">
        <f>K25*1.015</f>
        <v>2876891.6399999997</v>
      </c>
      <c r="M25" s="90">
        <f>SUM(M26:M33)</f>
        <v>0</v>
      </c>
      <c r="N25" s="90">
        <f>SUM(N26:N33)</f>
        <v>0</v>
      </c>
    </row>
    <row r="26" spans="1:14" ht="14.25" customHeight="1" x14ac:dyDescent="0.2">
      <c r="A26" s="91">
        <v>311</v>
      </c>
      <c r="B26" s="92" t="s">
        <v>32</v>
      </c>
      <c r="C26" s="93"/>
      <c r="D26" s="93"/>
      <c r="E26" s="93"/>
      <c r="F26" s="93"/>
      <c r="G26" s="93"/>
      <c r="H26" s="93"/>
      <c r="I26" s="93"/>
      <c r="J26" s="93"/>
      <c r="K26" s="101">
        <f t="shared" ref="K26:K77" si="1">C26*1.02</f>
        <v>0</v>
      </c>
      <c r="L26" s="101">
        <f t="shared" ref="L26:L77" si="2">K26*1.015</f>
        <v>0</v>
      </c>
      <c r="M26" s="53">
        <v>0</v>
      </c>
      <c r="N26" s="53">
        <v>0</v>
      </c>
    </row>
    <row r="27" spans="1:14" ht="14.25" customHeight="1" x14ac:dyDescent="0.2">
      <c r="A27" s="91">
        <v>3111</v>
      </c>
      <c r="B27" s="94" t="s">
        <v>33</v>
      </c>
      <c r="C27" s="93">
        <f>SUM(D27:J27)</f>
        <v>2200000</v>
      </c>
      <c r="D27" s="93"/>
      <c r="E27" s="93"/>
      <c r="F27" s="93"/>
      <c r="G27" s="93">
        <v>2200000</v>
      </c>
      <c r="H27" s="93"/>
      <c r="I27" s="93"/>
      <c r="J27" s="93"/>
      <c r="K27" s="101">
        <f t="shared" si="1"/>
        <v>2244000</v>
      </c>
      <c r="L27" s="101">
        <f t="shared" si="2"/>
        <v>2277660</v>
      </c>
      <c r="M27" s="53">
        <v>0</v>
      </c>
      <c r="N27" s="53">
        <v>0</v>
      </c>
    </row>
    <row r="28" spans="1:14" ht="14.25" customHeight="1" x14ac:dyDescent="0.2">
      <c r="A28" s="91">
        <v>3121</v>
      </c>
      <c r="B28" s="92" t="s">
        <v>34</v>
      </c>
      <c r="C28" s="93">
        <f>SUM(D28:J28)</f>
        <v>121800</v>
      </c>
      <c r="D28" s="93"/>
      <c r="E28" s="93"/>
      <c r="F28" s="93"/>
      <c r="G28" s="93">
        <v>121800</v>
      </c>
      <c r="H28" s="93"/>
      <c r="I28" s="93"/>
      <c r="J28" s="93"/>
      <c r="K28" s="101">
        <f t="shared" si="1"/>
        <v>124236</v>
      </c>
      <c r="L28" s="101">
        <f t="shared" si="2"/>
        <v>126099.54</v>
      </c>
      <c r="M28" s="53">
        <v>0</v>
      </c>
      <c r="N28" s="53">
        <v>0</v>
      </c>
    </row>
    <row r="29" spans="1:14" ht="14.25" customHeight="1" x14ac:dyDescent="0.2">
      <c r="A29" s="91">
        <v>3132</v>
      </c>
      <c r="B29" s="92" t="s">
        <v>35</v>
      </c>
      <c r="C29" s="93">
        <f>SUM(D29:J29)</f>
        <v>357000</v>
      </c>
      <c r="D29" s="93"/>
      <c r="E29" s="93"/>
      <c r="F29" s="93"/>
      <c r="G29" s="93">
        <v>357000</v>
      </c>
      <c r="H29" s="93"/>
      <c r="I29" s="93"/>
      <c r="J29" s="93"/>
      <c r="K29" s="101">
        <f t="shared" si="1"/>
        <v>364140</v>
      </c>
      <c r="L29" s="101">
        <f t="shared" si="2"/>
        <v>369602.1</v>
      </c>
    </row>
    <row r="30" spans="1:14" ht="14.25" customHeight="1" x14ac:dyDescent="0.2">
      <c r="A30" s="91">
        <v>3212</v>
      </c>
      <c r="B30" s="92" t="s">
        <v>89</v>
      </c>
      <c r="C30" s="93">
        <f>SUM(D30:J30)</f>
        <v>100000</v>
      </c>
      <c r="D30" s="93"/>
      <c r="E30" s="93"/>
      <c r="F30" s="93"/>
      <c r="G30" s="93">
        <v>100000</v>
      </c>
      <c r="H30" s="93"/>
      <c r="I30" s="93"/>
      <c r="J30" s="93"/>
      <c r="K30" s="101">
        <f t="shared" si="1"/>
        <v>102000</v>
      </c>
      <c r="L30" s="101">
        <f t="shared" si="2"/>
        <v>103529.99999999999</v>
      </c>
    </row>
    <row r="31" spans="1:14" ht="14.25" hidden="1" customHeight="1" x14ac:dyDescent="0.2">
      <c r="A31" s="91"/>
      <c r="B31" s="92"/>
      <c r="C31" s="93"/>
      <c r="D31" s="93"/>
      <c r="E31" s="93"/>
      <c r="F31" s="93"/>
      <c r="G31" s="93"/>
      <c r="H31" s="93"/>
      <c r="I31" s="93"/>
      <c r="J31" s="93"/>
      <c r="K31" s="89">
        <f t="shared" si="1"/>
        <v>0</v>
      </c>
      <c r="L31" s="89">
        <f t="shared" si="2"/>
        <v>0</v>
      </c>
    </row>
    <row r="32" spans="1:14" ht="14.25" customHeight="1" x14ac:dyDescent="0.2">
      <c r="A32" s="96">
        <v>32</v>
      </c>
      <c r="B32" s="121" t="s">
        <v>36</v>
      </c>
      <c r="C32" s="97">
        <v>986396</v>
      </c>
      <c r="D32" s="97">
        <v>675004</v>
      </c>
      <c r="E32" s="93"/>
      <c r="F32" s="97">
        <v>113000</v>
      </c>
      <c r="G32" s="97">
        <v>198392</v>
      </c>
      <c r="H32" s="93"/>
      <c r="I32" s="93"/>
      <c r="J32" s="93"/>
      <c r="K32" s="89">
        <f t="shared" si="1"/>
        <v>1006123.92</v>
      </c>
      <c r="L32" s="89">
        <f t="shared" si="2"/>
        <v>1021215.7788</v>
      </c>
      <c r="M32" s="53">
        <v>0</v>
      </c>
      <c r="N32" s="53">
        <v>0</v>
      </c>
    </row>
    <row r="33" spans="1:14" ht="14.25" customHeight="1" x14ac:dyDescent="0.2">
      <c r="A33" s="91">
        <v>3211</v>
      </c>
      <c r="B33" s="94" t="s">
        <v>37</v>
      </c>
      <c r="C33" s="93">
        <f>SUM(D33:J33)</f>
        <v>10000</v>
      </c>
      <c r="D33" s="93">
        <v>10000</v>
      </c>
      <c r="E33" s="97">
        <f t="shared" ref="E33:J33" si="3">SUM(E34:E58)</f>
        <v>0</v>
      </c>
      <c r="F33" s="97"/>
      <c r="G33" s="97"/>
      <c r="H33" s="97">
        <f t="shared" si="3"/>
        <v>0</v>
      </c>
      <c r="I33" s="97">
        <f t="shared" si="3"/>
        <v>0</v>
      </c>
      <c r="J33" s="97">
        <f t="shared" si="3"/>
        <v>0</v>
      </c>
      <c r="K33" s="101">
        <f t="shared" si="1"/>
        <v>10200</v>
      </c>
      <c r="L33" s="101">
        <f t="shared" si="2"/>
        <v>10352.999999999998</v>
      </c>
      <c r="M33" s="53">
        <v>0</v>
      </c>
      <c r="N33" s="53">
        <v>0</v>
      </c>
    </row>
    <row r="34" spans="1:14" ht="14.25" customHeight="1" x14ac:dyDescent="0.25">
      <c r="A34" s="91">
        <v>3212</v>
      </c>
      <c r="B34" s="92" t="s">
        <v>38</v>
      </c>
      <c r="C34" s="93">
        <f t="shared" ref="C34:C62" si="4">SUM(D34:J34)</f>
        <v>0</v>
      </c>
      <c r="D34" s="114"/>
      <c r="E34" s="93"/>
      <c r="F34" s="93"/>
      <c r="G34" s="93"/>
      <c r="H34" s="93"/>
      <c r="I34" s="93"/>
      <c r="J34" s="93"/>
      <c r="K34" s="101">
        <f t="shared" si="1"/>
        <v>0</v>
      </c>
      <c r="L34" s="101">
        <f t="shared" si="2"/>
        <v>0</v>
      </c>
      <c r="M34" s="90">
        <f>SUM(M35:M79)</f>
        <v>0</v>
      </c>
      <c r="N34" s="90">
        <f>SUM(N35:N79)</f>
        <v>0</v>
      </c>
    </row>
    <row r="35" spans="1:14" ht="14.25" customHeight="1" x14ac:dyDescent="0.2">
      <c r="A35" s="91">
        <v>3213</v>
      </c>
      <c r="B35" s="92" t="s">
        <v>39</v>
      </c>
      <c r="C35" s="93">
        <f t="shared" si="4"/>
        <v>3000</v>
      </c>
      <c r="D35" s="114">
        <v>3000</v>
      </c>
      <c r="E35" s="93"/>
      <c r="F35" s="93"/>
      <c r="G35" s="93"/>
      <c r="H35" s="93"/>
      <c r="I35" s="93"/>
      <c r="J35" s="93"/>
      <c r="K35" s="101">
        <f t="shared" si="1"/>
        <v>3060</v>
      </c>
      <c r="L35" s="101">
        <f t="shared" si="2"/>
        <v>3105.8999999999996</v>
      </c>
      <c r="M35" s="53">
        <v>0</v>
      </c>
      <c r="N35" s="53">
        <v>0</v>
      </c>
    </row>
    <row r="36" spans="1:14" ht="14.25" customHeight="1" x14ac:dyDescent="0.2">
      <c r="A36" s="91">
        <v>31219</v>
      </c>
      <c r="B36" s="92" t="s">
        <v>85</v>
      </c>
      <c r="C36" s="93">
        <f t="shared" si="4"/>
        <v>2592</v>
      </c>
      <c r="D36" s="93"/>
      <c r="E36" s="93"/>
      <c r="F36" s="93"/>
      <c r="G36" s="93">
        <v>2592</v>
      </c>
      <c r="H36" s="93"/>
      <c r="I36" s="93"/>
      <c r="J36" s="93"/>
      <c r="K36" s="101">
        <f t="shared" si="1"/>
        <v>2643.84</v>
      </c>
      <c r="L36" s="101">
        <f t="shared" si="2"/>
        <v>2683.4975999999997</v>
      </c>
      <c r="M36" s="53">
        <v>0</v>
      </c>
      <c r="N36" s="53">
        <v>0</v>
      </c>
    </row>
    <row r="37" spans="1:14" ht="14.25" customHeight="1" x14ac:dyDescent="0.2">
      <c r="A37" s="91">
        <v>31111</v>
      </c>
      <c r="B37" s="92" t="s">
        <v>91</v>
      </c>
      <c r="C37" s="93">
        <f t="shared" si="4"/>
        <v>10500</v>
      </c>
      <c r="D37" s="114"/>
      <c r="E37" s="93"/>
      <c r="F37" s="93"/>
      <c r="G37" s="93">
        <v>10500</v>
      </c>
      <c r="H37" s="93"/>
      <c r="I37" s="93"/>
      <c r="J37" s="93"/>
      <c r="K37" s="101">
        <f t="shared" si="1"/>
        <v>10710</v>
      </c>
      <c r="L37" s="101">
        <f t="shared" si="2"/>
        <v>10870.65</v>
      </c>
    </row>
    <row r="38" spans="1:14" ht="14.25" customHeight="1" x14ac:dyDescent="0.2">
      <c r="A38" s="91">
        <v>31111</v>
      </c>
      <c r="B38" s="92" t="s">
        <v>92</v>
      </c>
      <c r="C38" s="93">
        <f t="shared" si="4"/>
        <v>71000</v>
      </c>
      <c r="D38" s="93"/>
      <c r="E38" s="93"/>
      <c r="F38" s="93"/>
      <c r="G38" s="93">
        <v>71000</v>
      </c>
      <c r="H38" s="93"/>
      <c r="I38" s="93"/>
      <c r="J38" s="93"/>
      <c r="K38" s="101">
        <f t="shared" si="1"/>
        <v>72420</v>
      </c>
      <c r="L38" s="101">
        <f t="shared" si="2"/>
        <v>73506.299999999988</v>
      </c>
    </row>
    <row r="39" spans="1:14" ht="14.25" customHeight="1" x14ac:dyDescent="0.2">
      <c r="A39" s="91">
        <v>3212</v>
      </c>
      <c r="B39" s="92" t="s">
        <v>93</v>
      </c>
      <c r="C39" s="93">
        <f t="shared" si="4"/>
        <v>10000</v>
      </c>
      <c r="D39" s="93"/>
      <c r="E39" s="93"/>
      <c r="F39" s="93"/>
      <c r="G39" s="93">
        <v>10000</v>
      </c>
      <c r="H39" s="93"/>
      <c r="I39" s="93"/>
      <c r="J39" s="93"/>
      <c r="K39" s="101">
        <f t="shared" si="1"/>
        <v>10200</v>
      </c>
      <c r="L39" s="101">
        <f t="shared" si="2"/>
        <v>10352.999999999998</v>
      </c>
    </row>
    <row r="40" spans="1:14" ht="14.25" customHeight="1" x14ac:dyDescent="0.2">
      <c r="A40" s="91">
        <v>3221</v>
      </c>
      <c r="B40" s="92" t="s">
        <v>40</v>
      </c>
      <c r="C40" s="93">
        <f t="shared" si="4"/>
        <v>10000</v>
      </c>
      <c r="D40" s="93">
        <v>10000</v>
      </c>
      <c r="E40" s="93"/>
      <c r="F40" s="93"/>
      <c r="G40" s="93"/>
      <c r="H40" s="93"/>
      <c r="I40" s="93"/>
      <c r="J40" s="93"/>
      <c r="K40" s="101">
        <f t="shared" si="1"/>
        <v>10200</v>
      </c>
      <c r="L40" s="101">
        <f t="shared" si="2"/>
        <v>10352.999999999998</v>
      </c>
    </row>
    <row r="41" spans="1:14" ht="14.25" customHeight="1" x14ac:dyDescent="0.2">
      <c r="A41" s="91">
        <v>3222</v>
      </c>
      <c r="B41" s="92" t="s">
        <v>83</v>
      </c>
      <c r="C41" s="93">
        <f t="shared" si="4"/>
        <v>19300</v>
      </c>
      <c r="D41" s="93">
        <v>3000</v>
      </c>
      <c r="E41" s="93"/>
      <c r="F41" s="93"/>
      <c r="G41" s="93">
        <v>16300</v>
      </c>
      <c r="H41" s="93"/>
      <c r="I41" s="93"/>
      <c r="J41" s="93"/>
      <c r="K41" s="101">
        <f t="shared" si="1"/>
        <v>19686</v>
      </c>
      <c r="L41" s="101">
        <f t="shared" si="2"/>
        <v>19981.289999999997</v>
      </c>
    </row>
    <row r="42" spans="1:14" ht="14.25" customHeight="1" x14ac:dyDescent="0.2">
      <c r="A42" s="91">
        <v>3222</v>
      </c>
      <c r="B42" s="92" t="s">
        <v>84</v>
      </c>
      <c r="C42" s="93">
        <f t="shared" si="4"/>
        <v>198000</v>
      </c>
      <c r="D42" s="93"/>
      <c r="E42" s="93"/>
      <c r="F42" s="93">
        <v>110000</v>
      </c>
      <c r="G42" s="93">
        <v>88000</v>
      </c>
      <c r="H42" s="93"/>
      <c r="I42" s="93"/>
      <c r="J42" s="93"/>
      <c r="K42" s="101">
        <f t="shared" si="1"/>
        <v>201960</v>
      </c>
      <c r="L42" s="101">
        <f t="shared" si="2"/>
        <v>204989.4</v>
      </c>
    </row>
    <row r="43" spans="1:14" ht="14.25" customHeight="1" x14ac:dyDescent="0.2">
      <c r="A43" s="91">
        <v>3223</v>
      </c>
      <c r="B43" s="92" t="s">
        <v>41</v>
      </c>
      <c r="C43" s="93">
        <f t="shared" si="4"/>
        <v>125000</v>
      </c>
      <c r="D43" s="93">
        <v>125000</v>
      </c>
      <c r="E43" s="93"/>
      <c r="F43" s="93"/>
      <c r="G43" s="93"/>
      <c r="H43" s="93"/>
      <c r="I43" s="93"/>
      <c r="J43" s="93"/>
      <c r="K43" s="101">
        <f t="shared" si="1"/>
        <v>127500</v>
      </c>
      <c r="L43" s="101">
        <f t="shared" si="2"/>
        <v>129412.49999999999</v>
      </c>
    </row>
    <row r="44" spans="1:14" ht="14.25" customHeight="1" x14ac:dyDescent="0.2">
      <c r="A44" s="91">
        <v>3224</v>
      </c>
      <c r="B44" s="92" t="s">
        <v>42</v>
      </c>
      <c r="C44" s="93">
        <f t="shared" si="4"/>
        <v>15000</v>
      </c>
      <c r="D44" s="93">
        <v>15000</v>
      </c>
      <c r="E44" s="93"/>
      <c r="F44" s="93"/>
      <c r="G44" s="93"/>
      <c r="H44" s="93"/>
      <c r="I44" s="93"/>
      <c r="J44" s="93"/>
      <c r="K44" s="101">
        <f t="shared" si="1"/>
        <v>15300</v>
      </c>
      <c r="L44" s="101">
        <f t="shared" si="2"/>
        <v>15529.499999999998</v>
      </c>
    </row>
    <row r="45" spans="1:14" ht="14.25" customHeight="1" x14ac:dyDescent="0.2">
      <c r="A45" s="91">
        <v>3225</v>
      </c>
      <c r="B45" s="92" t="s">
        <v>43</v>
      </c>
      <c r="C45" s="93">
        <f t="shared" si="4"/>
        <v>3000</v>
      </c>
      <c r="D45" s="93">
        <v>3000</v>
      </c>
      <c r="E45" s="93"/>
      <c r="F45" s="93"/>
      <c r="G45" s="93"/>
      <c r="H45" s="93"/>
      <c r="I45" s="93"/>
      <c r="J45" s="93"/>
      <c r="K45" s="101">
        <f t="shared" si="1"/>
        <v>3060</v>
      </c>
      <c r="L45" s="101">
        <f t="shared" si="2"/>
        <v>3105.8999999999996</v>
      </c>
    </row>
    <row r="46" spans="1:14" ht="14.25" customHeight="1" x14ac:dyDescent="0.2">
      <c r="A46" s="91">
        <v>3227</v>
      </c>
      <c r="B46" s="92" t="s">
        <v>44</v>
      </c>
      <c r="C46" s="93">
        <f t="shared" si="4"/>
        <v>2000</v>
      </c>
      <c r="D46" s="93">
        <v>2000</v>
      </c>
      <c r="E46" s="93"/>
      <c r="F46" s="93"/>
      <c r="G46" s="93"/>
      <c r="H46" s="93"/>
      <c r="I46" s="93"/>
      <c r="J46" s="93"/>
      <c r="K46" s="101">
        <f t="shared" si="1"/>
        <v>2040</v>
      </c>
      <c r="L46" s="101">
        <f t="shared" si="2"/>
        <v>2070.6</v>
      </c>
    </row>
    <row r="47" spans="1:14" ht="14.25" customHeight="1" x14ac:dyDescent="0.2">
      <c r="A47" s="91">
        <v>3231</v>
      </c>
      <c r="B47" s="92" t="s">
        <v>45</v>
      </c>
      <c r="C47" s="93">
        <f t="shared" si="4"/>
        <v>11000</v>
      </c>
      <c r="D47" s="93">
        <v>11000</v>
      </c>
      <c r="E47" s="93"/>
      <c r="F47" s="93"/>
      <c r="G47" s="93"/>
      <c r="H47" s="93"/>
      <c r="I47" s="93"/>
      <c r="J47" s="93"/>
      <c r="K47" s="101">
        <f t="shared" si="1"/>
        <v>11220</v>
      </c>
      <c r="L47" s="101">
        <f t="shared" si="2"/>
        <v>11388.3</v>
      </c>
    </row>
    <row r="48" spans="1:14" ht="14.25" customHeight="1" x14ac:dyDescent="0.2">
      <c r="A48" s="91">
        <v>3232</v>
      </c>
      <c r="B48" s="92" t="s">
        <v>46</v>
      </c>
      <c r="C48" s="93">
        <f t="shared" si="4"/>
        <v>23000</v>
      </c>
      <c r="D48" s="93">
        <v>20000</v>
      </c>
      <c r="E48" s="93"/>
      <c r="F48" s="93">
        <v>3000</v>
      </c>
      <c r="G48" s="93"/>
      <c r="H48" s="93"/>
      <c r="I48" s="93"/>
      <c r="J48" s="93"/>
      <c r="K48" s="101">
        <f t="shared" si="1"/>
        <v>23460</v>
      </c>
      <c r="L48" s="101">
        <f t="shared" si="2"/>
        <v>23811.899999999998</v>
      </c>
    </row>
    <row r="49" spans="1:14" ht="14.25" customHeight="1" x14ac:dyDescent="0.2">
      <c r="A49" s="91">
        <v>3234</v>
      </c>
      <c r="B49" s="92" t="s">
        <v>47</v>
      </c>
      <c r="C49" s="93">
        <f t="shared" si="4"/>
        <v>38929</v>
      </c>
      <c r="D49" s="93">
        <v>38929</v>
      </c>
      <c r="E49" s="93"/>
      <c r="F49" s="93"/>
      <c r="G49" s="93"/>
      <c r="H49" s="93"/>
      <c r="I49" s="93"/>
      <c r="J49" s="93"/>
      <c r="K49" s="101">
        <f t="shared" si="1"/>
        <v>39707.58</v>
      </c>
      <c r="L49" s="101">
        <f t="shared" si="2"/>
        <v>40303.193699999996</v>
      </c>
    </row>
    <row r="50" spans="1:14" ht="14.25" customHeight="1" x14ac:dyDescent="0.2">
      <c r="A50" s="91">
        <v>3235</v>
      </c>
      <c r="B50" s="92" t="s">
        <v>72</v>
      </c>
      <c r="C50" s="93">
        <f t="shared" si="4"/>
        <v>411775</v>
      </c>
      <c r="D50" s="93">
        <v>411775</v>
      </c>
      <c r="E50" s="93"/>
      <c r="F50" s="93"/>
      <c r="G50" s="93"/>
      <c r="H50" s="93"/>
      <c r="I50" s="93"/>
      <c r="J50" s="93"/>
      <c r="K50" s="101">
        <f t="shared" si="1"/>
        <v>420010.5</v>
      </c>
      <c r="L50" s="101">
        <f t="shared" si="2"/>
        <v>426310.65749999997</v>
      </c>
    </row>
    <row r="51" spans="1:14" ht="14.25" customHeight="1" x14ac:dyDescent="0.2">
      <c r="A51" s="91">
        <v>3236</v>
      </c>
      <c r="B51" s="92" t="s">
        <v>48</v>
      </c>
      <c r="C51" s="93">
        <f t="shared" si="4"/>
        <v>6500</v>
      </c>
      <c r="D51" s="93">
        <v>6500</v>
      </c>
      <c r="E51" s="93"/>
      <c r="F51" s="93"/>
      <c r="G51" s="93"/>
      <c r="H51" s="93"/>
      <c r="I51" s="93"/>
      <c r="J51" s="93"/>
      <c r="K51" s="101">
        <f t="shared" si="1"/>
        <v>6630</v>
      </c>
      <c r="L51" s="101">
        <f t="shared" si="2"/>
        <v>6729.4499999999989</v>
      </c>
    </row>
    <row r="52" spans="1:14" ht="14.25" customHeight="1" x14ac:dyDescent="0.2">
      <c r="A52" s="91">
        <v>3237</v>
      </c>
      <c r="B52" s="92" t="s">
        <v>49</v>
      </c>
      <c r="C52" s="93">
        <f t="shared" si="4"/>
        <v>1000</v>
      </c>
      <c r="D52" s="93">
        <v>1000</v>
      </c>
      <c r="E52" s="93"/>
      <c r="F52" s="93"/>
      <c r="G52" s="93"/>
      <c r="H52" s="93"/>
      <c r="I52" s="93"/>
      <c r="J52" s="93"/>
      <c r="K52" s="101">
        <f t="shared" si="1"/>
        <v>1020</v>
      </c>
      <c r="L52" s="101">
        <f t="shared" si="2"/>
        <v>1035.3</v>
      </c>
    </row>
    <row r="53" spans="1:14" ht="14.25" customHeight="1" x14ac:dyDescent="0.2">
      <c r="A53" s="91">
        <v>3238</v>
      </c>
      <c r="B53" s="92" t="s">
        <v>50</v>
      </c>
      <c r="C53" s="93">
        <f t="shared" si="4"/>
        <v>10000</v>
      </c>
      <c r="D53" s="93">
        <v>10000</v>
      </c>
      <c r="E53" s="93"/>
      <c r="F53" s="93"/>
      <c r="G53" s="93"/>
      <c r="H53" s="93"/>
      <c r="I53" s="93"/>
      <c r="J53" s="93"/>
      <c r="K53" s="101">
        <f t="shared" si="1"/>
        <v>10200</v>
      </c>
      <c r="L53" s="101">
        <f t="shared" si="2"/>
        <v>10352.999999999998</v>
      </c>
    </row>
    <row r="54" spans="1:14" ht="14.25" customHeight="1" x14ac:dyDescent="0.2">
      <c r="A54" s="91">
        <v>3239</v>
      </c>
      <c r="B54" s="92" t="s">
        <v>90</v>
      </c>
      <c r="C54" s="93">
        <f t="shared" si="4"/>
        <v>0</v>
      </c>
      <c r="D54" s="93"/>
      <c r="E54" s="93"/>
      <c r="F54" s="93"/>
      <c r="G54" s="93"/>
      <c r="H54" s="93"/>
      <c r="I54" s="93"/>
      <c r="J54" s="93"/>
      <c r="K54" s="101">
        <f t="shared" si="1"/>
        <v>0</v>
      </c>
      <c r="L54" s="101">
        <f t="shared" si="2"/>
        <v>0</v>
      </c>
    </row>
    <row r="55" spans="1:14" ht="14.25" customHeight="1" x14ac:dyDescent="0.2">
      <c r="A55" s="91">
        <v>3241</v>
      </c>
      <c r="B55" s="92" t="s">
        <v>51</v>
      </c>
      <c r="C55" s="93">
        <f t="shared" si="4"/>
        <v>0</v>
      </c>
      <c r="D55" s="93"/>
      <c r="E55" s="93"/>
      <c r="F55" s="93"/>
      <c r="G55" s="93"/>
      <c r="H55" s="93"/>
      <c r="I55" s="93"/>
      <c r="J55" s="93"/>
      <c r="K55" s="101">
        <f t="shared" si="1"/>
        <v>0</v>
      </c>
      <c r="L55" s="101">
        <f t="shared" si="2"/>
        <v>0</v>
      </c>
    </row>
    <row r="56" spans="1:14" ht="14.25" customHeight="1" x14ac:dyDescent="0.2">
      <c r="A56" s="91">
        <v>3291</v>
      </c>
      <c r="B56" s="92" t="s">
        <v>52</v>
      </c>
      <c r="C56" s="93">
        <f t="shared" si="4"/>
        <v>0</v>
      </c>
      <c r="D56" s="93"/>
      <c r="E56" s="93"/>
      <c r="F56" s="93"/>
      <c r="G56" s="93"/>
      <c r="H56" s="93"/>
      <c r="I56" s="93"/>
      <c r="J56" s="93"/>
      <c r="K56" s="101">
        <f t="shared" si="1"/>
        <v>0</v>
      </c>
      <c r="L56" s="101">
        <f t="shared" si="2"/>
        <v>0</v>
      </c>
    </row>
    <row r="57" spans="1:14" ht="14.25" customHeight="1" x14ac:dyDescent="0.2">
      <c r="A57" s="91">
        <v>3292</v>
      </c>
      <c r="B57" s="92" t="s">
        <v>53</v>
      </c>
      <c r="C57" s="93">
        <f t="shared" si="4"/>
        <v>2500</v>
      </c>
      <c r="D57" s="93">
        <v>2500</v>
      </c>
      <c r="E57" s="93"/>
      <c r="F57" s="93"/>
      <c r="G57" s="93"/>
      <c r="H57" s="93"/>
      <c r="I57" s="93"/>
      <c r="J57" s="93"/>
      <c r="K57" s="101">
        <f t="shared" si="1"/>
        <v>2550</v>
      </c>
      <c r="L57" s="101">
        <f t="shared" si="2"/>
        <v>2588.2499999999995</v>
      </c>
    </row>
    <row r="58" spans="1:14" ht="14.25" customHeight="1" x14ac:dyDescent="0.2">
      <c r="A58" s="91">
        <v>3294</v>
      </c>
      <c r="B58" s="92" t="s">
        <v>54</v>
      </c>
      <c r="C58" s="93">
        <f t="shared" si="4"/>
        <v>400</v>
      </c>
      <c r="D58" s="93">
        <v>400</v>
      </c>
      <c r="E58" s="93"/>
      <c r="F58" s="93"/>
      <c r="G58" s="93"/>
      <c r="H58" s="93"/>
      <c r="I58" s="93"/>
      <c r="J58" s="93"/>
      <c r="K58" s="101">
        <f t="shared" si="1"/>
        <v>408</v>
      </c>
      <c r="L58" s="101">
        <f t="shared" si="2"/>
        <v>414.11999999999995</v>
      </c>
    </row>
    <row r="59" spans="1:14" ht="14.25" hidden="1" customHeight="1" x14ac:dyDescent="0.2">
      <c r="A59" s="91"/>
      <c r="B59" s="92"/>
      <c r="C59" s="93">
        <f t="shared" si="4"/>
        <v>0</v>
      </c>
      <c r="D59" s="93"/>
      <c r="E59" s="93"/>
      <c r="F59" s="93"/>
      <c r="G59" s="93"/>
      <c r="H59" s="93"/>
      <c r="I59" s="93"/>
      <c r="J59" s="93"/>
      <c r="K59" s="101">
        <f t="shared" si="1"/>
        <v>0</v>
      </c>
      <c r="L59" s="101">
        <f t="shared" si="2"/>
        <v>0</v>
      </c>
    </row>
    <row r="60" spans="1:14" ht="14.25" hidden="1" customHeight="1" x14ac:dyDescent="0.2">
      <c r="A60" s="91"/>
      <c r="B60" s="92"/>
      <c r="C60" s="93">
        <f t="shared" si="4"/>
        <v>0</v>
      </c>
      <c r="D60" s="93"/>
      <c r="E60" s="93"/>
      <c r="F60" s="93"/>
      <c r="G60" s="93"/>
      <c r="H60" s="93"/>
      <c r="I60" s="93"/>
      <c r="J60" s="93"/>
      <c r="K60" s="101">
        <f t="shared" si="1"/>
        <v>0</v>
      </c>
      <c r="L60" s="101">
        <f t="shared" si="2"/>
        <v>0</v>
      </c>
    </row>
    <row r="61" spans="1:14" ht="14.25" customHeight="1" x14ac:dyDescent="0.2">
      <c r="A61" s="91">
        <v>3295</v>
      </c>
      <c r="B61" s="92" t="s">
        <v>82</v>
      </c>
      <c r="C61" s="93">
        <f t="shared" si="4"/>
        <v>1000</v>
      </c>
      <c r="D61" s="93">
        <v>1000</v>
      </c>
      <c r="E61" s="93"/>
      <c r="F61" s="93"/>
      <c r="G61" s="93"/>
      <c r="H61" s="93"/>
      <c r="I61" s="93"/>
      <c r="J61" s="93"/>
      <c r="K61" s="101">
        <f t="shared" si="1"/>
        <v>1020</v>
      </c>
      <c r="L61" s="101">
        <f t="shared" si="2"/>
        <v>1035.3</v>
      </c>
      <c r="M61" s="53">
        <v>0</v>
      </c>
      <c r="N61" s="53">
        <v>0</v>
      </c>
    </row>
    <row r="62" spans="1:14" ht="14.25" customHeight="1" x14ac:dyDescent="0.2">
      <c r="A62" s="91">
        <v>3299</v>
      </c>
      <c r="B62" s="92" t="s">
        <v>55</v>
      </c>
      <c r="C62" s="93">
        <f t="shared" si="4"/>
        <v>900</v>
      </c>
      <c r="D62" s="93">
        <v>900</v>
      </c>
      <c r="E62" s="93">
        <f t="shared" ref="E62:J62" si="5">SUM(E63:E64)</f>
        <v>0</v>
      </c>
      <c r="F62" s="93">
        <f t="shared" si="5"/>
        <v>0</v>
      </c>
      <c r="G62" s="93">
        <f t="shared" si="5"/>
        <v>0</v>
      </c>
      <c r="H62" s="93">
        <f t="shared" si="5"/>
        <v>0</v>
      </c>
      <c r="I62" s="93">
        <f t="shared" si="5"/>
        <v>0</v>
      </c>
      <c r="J62" s="93">
        <f t="shared" si="5"/>
        <v>0</v>
      </c>
      <c r="K62" s="101">
        <f t="shared" si="1"/>
        <v>918</v>
      </c>
      <c r="L62" s="101">
        <f t="shared" si="2"/>
        <v>931.76999999999987</v>
      </c>
      <c r="M62" s="53">
        <v>0</v>
      </c>
      <c r="N62" s="53">
        <v>0</v>
      </c>
    </row>
    <row r="63" spans="1:14" ht="14.25" customHeight="1" x14ac:dyDescent="0.2">
      <c r="A63" s="96">
        <v>34</v>
      </c>
      <c r="B63" s="98" t="s">
        <v>56</v>
      </c>
      <c r="C63" s="93"/>
      <c r="D63" s="93"/>
      <c r="E63" s="93"/>
      <c r="F63" s="93"/>
      <c r="G63" s="93"/>
      <c r="H63" s="93"/>
      <c r="I63" s="93"/>
      <c r="J63" s="93"/>
      <c r="K63" s="89">
        <f t="shared" si="1"/>
        <v>0</v>
      </c>
      <c r="L63" s="89">
        <f t="shared" si="2"/>
        <v>0</v>
      </c>
      <c r="M63" s="53">
        <v>0</v>
      </c>
      <c r="N63" s="53">
        <v>0</v>
      </c>
    </row>
    <row r="64" spans="1:14" ht="14.25" customHeight="1" x14ac:dyDescent="0.2">
      <c r="A64" s="91">
        <v>3433</v>
      </c>
      <c r="B64" s="92" t="s">
        <v>57</v>
      </c>
      <c r="C64" s="93">
        <f>SUM(D64:J64)</f>
        <v>0</v>
      </c>
      <c r="D64" s="93"/>
      <c r="E64" s="93"/>
      <c r="F64" s="93"/>
      <c r="G64" s="93"/>
      <c r="H64" s="93"/>
      <c r="I64" s="93"/>
      <c r="J64" s="93"/>
      <c r="K64" s="101">
        <f t="shared" si="1"/>
        <v>0</v>
      </c>
      <c r="L64" s="101">
        <f t="shared" si="2"/>
        <v>0</v>
      </c>
      <c r="M64" s="53">
        <v>0</v>
      </c>
      <c r="N64" s="53">
        <v>0</v>
      </c>
    </row>
    <row r="65" spans="1:14" ht="14.25" hidden="1" customHeight="1" x14ac:dyDescent="0.2">
      <c r="A65" s="91"/>
      <c r="B65" s="92"/>
      <c r="C65" s="93"/>
      <c r="D65" s="93"/>
      <c r="E65" s="93"/>
      <c r="F65" s="93"/>
      <c r="G65" s="93"/>
      <c r="H65" s="93"/>
      <c r="I65" s="93"/>
      <c r="J65" s="93"/>
      <c r="K65" s="101">
        <f t="shared" si="1"/>
        <v>0</v>
      </c>
      <c r="L65" s="101">
        <f t="shared" si="2"/>
        <v>0</v>
      </c>
    </row>
    <row r="66" spans="1:14" ht="14.25" customHeight="1" x14ac:dyDescent="0.2">
      <c r="A66" s="91"/>
      <c r="B66" s="92"/>
      <c r="C66" s="93"/>
      <c r="D66" s="93"/>
      <c r="E66" s="93"/>
      <c r="F66" s="93"/>
      <c r="G66" s="93"/>
      <c r="H66" s="93"/>
      <c r="I66" s="93"/>
      <c r="J66" s="93"/>
      <c r="K66" s="101">
        <f t="shared" si="1"/>
        <v>0</v>
      </c>
      <c r="L66" s="101">
        <f t="shared" si="2"/>
        <v>0</v>
      </c>
      <c r="M66" s="53">
        <v>0</v>
      </c>
      <c r="N66" s="53">
        <v>0</v>
      </c>
    </row>
    <row r="67" spans="1:14" ht="14.25" customHeight="1" x14ac:dyDescent="0.2">
      <c r="A67" s="96">
        <v>42</v>
      </c>
      <c r="B67" s="98" t="s">
        <v>58</v>
      </c>
      <c r="C67" s="97">
        <f t="shared" ref="C67:J67" si="6">SUM(C68:C77)</f>
        <v>7500</v>
      </c>
      <c r="D67" s="97">
        <f t="shared" si="6"/>
        <v>0</v>
      </c>
      <c r="E67" s="97">
        <f t="shared" si="6"/>
        <v>0</v>
      </c>
      <c r="F67" s="97">
        <f t="shared" si="6"/>
        <v>0</v>
      </c>
      <c r="G67" s="97">
        <f t="shared" si="6"/>
        <v>7500</v>
      </c>
      <c r="H67" s="97">
        <f t="shared" si="6"/>
        <v>0</v>
      </c>
      <c r="I67" s="97">
        <f t="shared" si="6"/>
        <v>0</v>
      </c>
      <c r="J67" s="97">
        <f t="shared" si="6"/>
        <v>0</v>
      </c>
      <c r="K67" s="89">
        <f t="shared" si="1"/>
        <v>7650</v>
      </c>
      <c r="L67" s="89">
        <f t="shared" si="2"/>
        <v>7764.7499999999991</v>
      </c>
      <c r="M67" s="53">
        <v>0</v>
      </c>
      <c r="N67" s="53">
        <v>0</v>
      </c>
    </row>
    <row r="68" spans="1:14" ht="14.25" customHeight="1" x14ac:dyDescent="0.2">
      <c r="A68" s="91">
        <v>41231</v>
      </c>
      <c r="B68" s="94" t="s">
        <v>87</v>
      </c>
      <c r="C68" s="93">
        <f>SUM(D68:J68)</f>
        <v>2500</v>
      </c>
      <c r="D68" s="93"/>
      <c r="E68" s="93"/>
      <c r="F68" s="93"/>
      <c r="G68" s="93">
        <v>2500</v>
      </c>
      <c r="H68" s="93" t="s">
        <v>88</v>
      </c>
      <c r="I68" s="93"/>
      <c r="J68" s="93"/>
      <c r="K68" s="101">
        <f t="shared" si="1"/>
        <v>2550</v>
      </c>
      <c r="L68" s="101">
        <f t="shared" si="2"/>
        <v>2588.2499999999995</v>
      </c>
      <c r="M68" s="53">
        <v>0</v>
      </c>
      <c r="N68" s="53">
        <v>0</v>
      </c>
    </row>
    <row r="69" spans="1:14" ht="14.25" customHeight="1" x14ac:dyDescent="0.2">
      <c r="A69" s="91">
        <v>4221</v>
      </c>
      <c r="B69" s="94" t="s">
        <v>59</v>
      </c>
      <c r="C69" s="93">
        <f>SUM(D69:J69)</f>
        <v>0</v>
      </c>
      <c r="D69" s="93"/>
      <c r="E69" s="93"/>
      <c r="F69" s="93"/>
      <c r="G69" s="93"/>
      <c r="H69" s="93"/>
      <c r="I69" s="93"/>
      <c r="J69" s="93"/>
      <c r="K69" s="101">
        <f t="shared" si="1"/>
        <v>0</v>
      </c>
      <c r="L69" s="101">
        <f t="shared" si="2"/>
        <v>0</v>
      </c>
    </row>
    <row r="70" spans="1:14" ht="27.75" customHeight="1" x14ac:dyDescent="0.2">
      <c r="A70" s="91">
        <v>4223</v>
      </c>
      <c r="B70" s="116" t="s">
        <v>63</v>
      </c>
      <c r="C70" s="93">
        <f>SUM(D70:J70)</f>
        <v>0</v>
      </c>
      <c r="D70" s="93"/>
      <c r="E70" s="93"/>
      <c r="F70" s="93"/>
      <c r="G70" s="93"/>
      <c r="H70" s="93"/>
      <c r="I70" s="93"/>
      <c r="J70" s="93"/>
      <c r="K70" s="101">
        <f t="shared" si="1"/>
        <v>0</v>
      </c>
      <c r="L70" s="101">
        <f t="shared" si="2"/>
        <v>0</v>
      </c>
    </row>
    <row r="71" spans="1:14" ht="14.25" customHeight="1" x14ac:dyDescent="0.2">
      <c r="A71" s="91">
        <v>4227</v>
      </c>
      <c r="B71" s="94" t="s">
        <v>62</v>
      </c>
      <c r="C71" s="93">
        <f>SUM(D71:J71)</f>
        <v>0</v>
      </c>
      <c r="D71" s="93"/>
      <c r="E71" s="93"/>
      <c r="F71" s="93"/>
      <c r="G71" s="93"/>
      <c r="H71" s="93"/>
      <c r="I71" s="93"/>
      <c r="J71" s="93"/>
      <c r="K71" s="101">
        <f t="shared" si="1"/>
        <v>0</v>
      </c>
      <c r="L71" s="101">
        <f t="shared" si="2"/>
        <v>0</v>
      </c>
    </row>
    <row r="72" spans="1:14" ht="14.25" customHeight="1" x14ac:dyDescent="0.2">
      <c r="A72" s="91">
        <v>42411</v>
      </c>
      <c r="B72" s="94" t="s">
        <v>61</v>
      </c>
      <c r="C72" s="93">
        <f>SUM(D72:J72)</f>
        <v>5000</v>
      </c>
      <c r="D72" s="93">
        <v>0</v>
      </c>
      <c r="E72" s="93"/>
      <c r="F72" s="93"/>
      <c r="G72" s="93">
        <v>5000</v>
      </c>
      <c r="H72" s="93"/>
      <c r="I72" s="93"/>
      <c r="J72" s="93"/>
      <c r="K72" s="101">
        <f t="shared" si="1"/>
        <v>5100</v>
      </c>
      <c r="L72" s="101">
        <f t="shared" si="2"/>
        <v>5176.4999999999991</v>
      </c>
    </row>
    <row r="73" spans="1:14" ht="14.25" hidden="1" customHeight="1" x14ac:dyDescent="0.2">
      <c r="A73" s="91"/>
      <c r="B73" s="95"/>
      <c r="C73" s="93"/>
      <c r="D73" s="93"/>
      <c r="E73" s="93"/>
      <c r="F73" s="93"/>
      <c r="G73" s="93"/>
      <c r="H73" s="93"/>
      <c r="I73" s="93"/>
      <c r="J73" s="93"/>
      <c r="K73" s="101">
        <f t="shared" si="1"/>
        <v>0</v>
      </c>
      <c r="L73" s="101">
        <f t="shared" si="2"/>
        <v>0</v>
      </c>
    </row>
    <row r="74" spans="1:14" ht="14.25" hidden="1" customHeight="1" x14ac:dyDescent="0.2">
      <c r="A74" s="91"/>
      <c r="B74" s="95"/>
      <c r="C74" s="93"/>
      <c r="D74" s="93"/>
      <c r="E74" s="93"/>
      <c r="F74" s="93"/>
      <c r="G74" s="93"/>
      <c r="H74" s="93"/>
      <c r="I74" s="93"/>
      <c r="J74" s="93"/>
      <c r="K74" s="101">
        <f t="shared" si="1"/>
        <v>0</v>
      </c>
      <c r="L74" s="101">
        <f t="shared" si="2"/>
        <v>0</v>
      </c>
    </row>
    <row r="75" spans="1:14" ht="14.25" hidden="1" customHeight="1" x14ac:dyDescent="0.2">
      <c r="A75" s="91"/>
      <c r="B75" s="92"/>
      <c r="C75" s="93"/>
      <c r="D75" s="93"/>
      <c r="E75" s="93"/>
      <c r="F75" s="93"/>
      <c r="G75" s="93"/>
      <c r="H75" s="93"/>
      <c r="I75" s="93"/>
      <c r="J75" s="93"/>
      <c r="K75" s="101">
        <f t="shared" si="1"/>
        <v>0</v>
      </c>
      <c r="L75" s="101">
        <f t="shared" si="2"/>
        <v>0</v>
      </c>
      <c r="M75" s="53">
        <v>0</v>
      </c>
      <c r="N75" s="53">
        <v>0</v>
      </c>
    </row>
    <row r="76" spans="1:14" ht="14.25" hidden="1" customHeight="1" x14ac:dyDescent="0.2">
      <c r="A76" s="96"/>
      <c r="B76" s="92"/>
      <c r="C76" s="97"/>
      <c r="D76" s="97"/>
      <c r="E76" s="97"/>
      <c r="F76" s="97"/>
      <c r="G76" s="97"/>
      <c r="H76" s="97"/>
      <c r="I76" s="97"/>
      <c r="J76" s="97"/>
      <c r="K76" s="101">
        <f t="shared" si="1"/>
        <v>0</v>
      </c>
      <c r="L76" s="101">
        <f t="shared" si="2"/>
        <v>0</v>
      </c>
    </row>
    <row r="77" spans="1:14" ht="14.25" customHeight="1" x14ac:dyDescent="0.2">
      <c r="A77" s="99">
        <v>4511</v>
      </c>
      <c r="B77" s="100" t="s">
        <v>86</v>
      </c>
      <c r="C77" s="101"/>
      <c r="D77" s="101"/>
      <c r="E77" s="101"/>
      <c r="F77" s="101"/>
      <c r="G77" s="101"/>
      <c r="H77" s="101"/>
      <c r="I77" s="101"/>
      <c r="J77" s="101"/>
      <c r="K77" s="101">
        <f t="shared" si="1"/>
        <v>0</v>
      </c>
      <c r="L77" s="101">
        <f t="shared" si="2"/>
        <v>0</v>
      </c>
    </row>
    <row r="78" spans="1:14" ht="14.25" customHeight="1" x14ac:dyDescent="0.2">
      <c r="A78" s="102"/>
      <c r="B78" s="50" t="s">
        <v>17</v>
      </c>
      <c r="C78" s="103">
        <f>SUM(D78:J78)</f>
        <v>3772696</v>
      </c>
      <c r="D78" s="103">
        <v>675004</v>
      </c>
      <c r="E78" s="103">
        <f t="shared" ref="E78:J78" si="7">SUM(E27:E30)+SUM(E34:E58)+SUM(E63:E64)+SUM(E68:E72)</f>
        <v>0</v>
      </c>
      <c r="F78" s="103">
        <f t="shared" si="7"/>
        <v>113000</v>
      </c>
      <c r="G78" s="103">
        <v>2984692</v>
      </c>
      <c r="H78" s="103">
        <f t="shared" si="7"/>
        <v>0</v>
      </c>
      <c r="I78" s="103">
        <f t="shared" si="7"/>
        <v>0</v>
      </c>
      <c r="J78" s="103">
        <f t="shared" si="7"/>
        <v>0</v>
      </c>
      <c r="K78" s="103">
        <f>SUM(K67,K63,K25,K32)</f>
        <v>3848149.92</v>
      </c>
      <c r="L78" s="103">
        <f>SUM(L67,L63,L25,L32)</f>
        <v>3905872.1687999996</v>
      </c>
      <c r="M78" s="53">
        <v>0</v>
      </c>
      <c r="N78" s="53">
        <v>0</v>
      </c>
    </row>
    <row r="79" spans="1:14" ht="14.25" customHeight="1" x14ac:dyDescent="0.2">
      <c r="A79" s="104"/>
      <c r="B79" s="105" t="s">
        <v>18</v>
      </c>
      <c r="C79" s="103">
        <f>SUM(C25,C32,C63,C67)</f>
        <v>3772696</v>
      </c>
      <c r="D79" s="103">
        <f t="shared" ref="D79:J79" si="8">SUM(D25,D32,D63,D67)</f>
        <v>675004</v>
      </c>
      <c r="E79" s="103">
        <f t="shared" si="8"/>
        <v>0</v>
      </c>
      <c r="F79" s="103">
        <f t="shared" si="8"/>
        <v>113000</v>
      </c>
      <c r="G79" s="103">
        <f t="shared" si="8"/>
        <v>2984692</v>
      </c>
      <c r="H79" s="103">
        <f t="shared" si="8"/>
        <v>0</v>
      </c>
      <c r="I79" s="103">
        <f t="shared" si="8"/>
        <v>0</v>
      </c>
      <c r="J79" s="103">
        <f t="shared" si="8"/>
        <v>0</v>
      </c>
      <c r="K79" s="103">
        <f>K25+K32+K63+K67</f>
        <v>3848149.92</v>
      </c>
      <c r="L79" s="103">
        <f>L25+L32+L63+L67</f>
        <v>3905872.1687999996</v>
      </c>
      <c r="M79" s="53">
        <v>0</v>
      </c>
      <c r="N79" s="53">
        <v>0</v>
      </c>
    </row>
    <row r="84" spans="2:11" x14ac:dyDescent="0.2">
      <c r="B84" s="107" t="s">
        <v>102</v>
      </c>
      <c r="K84" s="53" t="s">
        <v>69</v>
      </c>
    </row>
    <row r="87" spans="2:11" x14ac:dyDescent="0.2">
      <c r="K87" s="53" t="s">
        <v>119</v>
      </c>
    </row>
  </sheetData>
  <mergeCells count="8">
    <mergeCell ref="A12:C12"/>
    <mergeCell ref="A13:C13"/>
    <mergeCell ref="A14:C14"/>
    <mergeCell ref="A15:C15"/>
    <mergeCell ref="A1:J1"/>
    <mergeCell ref="A9:C9"/>
    <mergeCell ref="A10:C10"/>
    <mergeCell ref="A11:C11"/>
  </mergeCells>
  <phoneticPr fontId="0" type="noConversion"/>
  <pageMargins left="0.19685039370078741" right="0.19685039370078741" top="0" bottom="0" header="0.7086614173228347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FP PiP 1</vt:lpstr>
      <vt:lpstr>FP PiP 2</vt:lpstr>
      <vt:lpstr>FP Ril</vt:lpstr>
      <vt:lpstr>'FP Ril'!Ispis_naslova</vt:lpstr>
      <vt:lpstr>'FP PiP 1'!Podrucje_ispisa</vt:lpstr>
    </vt:vector>
  </TitlesOfParts>
  <Company>mf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</dc:creator>
  <cp:lastModifiedBy>Korisnik</cp:lastModifiedBy>
  <cp:lastPrinted>2019-10-31T08:51:43Z</cp:lastPrinted>
  <dcterms:created xsi:type="dcterms:W3CDTF">1996-10-14T23:33:28Z</dcterms:created>
  <dcterms:modified xsi:type="dcterms:W3CDTF">2020-12-10T12:13:49Z</dcterms:modified>
</cp:coreProperties>
</file>